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xmsri\Documents\NBO 2021\"/>
    </mc:Choice>
  </mc:AlternateContent>
  <xr:revisionPtr revIDLastSave="0" documentId="13_ncr:1_{408E40AA-CA2E-48EB-8775-E0F57676F400}" xr6:coauthVersionLast="47" xr6:coauthVersionMax="47" xr10:uidLastSave="{00000000-0000-0000-0000-000000000000}"/>
  <bookViews>
    <workbookView xWindow="-120" yWindow="-120" windowWidth="24240" windowHeight="13140" tabRatio="814" xr2:uid="{00000000-000D-0000-FFFF-FFFF00000000}"/>
  </bookViews>
  <sheets>
    <sheet name="2021" sheetId="1" r:id="rId1"/>
    <sheet name="Agenda" sheetId="27" r:id="rId2"/>
    <sheet name="10-04" sheetId="2" r:id="rId3"/>
    <sheet name="24-04" sheetId="16" r:id="rId4"/>
    <sheet name="08-05" sheetId="17" r:id="rId5"/>
    <sheet name="22-05" sheetId="18" r:id="rId6"/>
    <sheet name="12-06" sheetId="19" r:id="rId7"/>
    <sheet name="26-06" sheetId="20" r:id="rId8"/>
    <sheet name="03-07" sheetId="21" r:id="rId9"/>
    <sheet name="24-07" sheetId="22" r:id="rId10"/>
    <sheet name="28-08" sheetId="23" r:id="rId11"/>
    <sheet name="04-09" sheetId="24" r:id="rId12"/>
    <sheet name="11-09" sheetId="25" r:id="rId13"/>
    <sheet name="25-09" sheetId="26" r:id="rId14"/>
  </sheets>
  <definedNames>
    <definedName name="_xlnm._FilterDatabase" localSheetId="6" hidden="1">'12-06'!$A$2:$D$8</definedName>
    <definedName name="_xlnm.Print_Area" localSheetId="0">'2021'!$A$1:$O$76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7" i="1"/>
  <c r="N11" i="1"/>
  <c r="N18" i="1"/>
  <c r="N20" i="1"/>
  <c r="N17" i="1"/>
  <c r="N6" i="1"/>
  <c r="N9" i="1"/>
  <c r="N4" i="1"/>
  <c r="N8" i="1"/>
  <c r="N14" i="1"/>
  <c r="N10" i="1"/>
  <c r="N21" i="1"/>
  <c r="N15" i="1"/>
  <c r="N22" i="1"/>
  <c r="N19" i="1"/>
  <c r="N12" i="1"/>
  <c r="N24" i="1"/>
  <c r="N23" i="1"/>
  <c r="N13" i="1"/>
  <c r="N16" i="1"/>
  <c r="C29" i="19"/>
  <c r="C19" i="19"/>
  <c r="C9" i="16"/>
  <c r="C26" i="1"/>
  <c r="D26" i="1"/>
  <c r="E26" i="1"/>
  <c r="F26" i="1"/>
  <c r="G26" i="1"/>
  <c r="H26" i="1"/>
  <c r="I26" i="1"/>
  <c r="J26" i="1"/>
  <c r="K26" i="1"/>
  <c r="L26" i="1"/>
  <c r="M26" i="1"/>
  <c r="B26" i="1"/>
  <c r="C29" i="26"/>
  <c r="C19" i="26"/>
  <c r="C9" i="26"/>
  <c r="C29" i="25"/>
  <c r="C19" i="25"/>
  <c r="C9" i="25"/>
  <c r="E29" i="25" s="1"/>
  <c r="C29" i="24"/>
  <c r="C19" i="24"/>
  <c r="E29" i="24" s="1"/>
  <c r="C9" i="24"/>
  <c r="C29" i="23"/>
  <c r="C19" i="23"/>
  <c r="C9" i="23"/>
  <c r="E29" i="23" s="1"/>
  <c r="C29" i="22"/>
  <c r="C19" i="22"/>
  <c r="E29" i="22" s="1"/>
  <c r="C9" i="22"/>
  <c r="C29" i="21"/>
  <c r="C19" i="21"/>
  <c r="C9" i="21"/>
  <c r="E29" i="21" s="1"/>
  <c r="C29" i="20"/>
  <c r="C19" i="20"/>
  <c r="C9" i="20"/>
  <c r="C9" i="19"/>
  <c r="C29" i="18"/>
  <c r="C19" i="18"/>
  <c r="C9" i="18"/>
  <c r="C29" i="17"/>
  <c r="C19" i="17"/>
  <c r="C9" i="17"/>
  <c r="C29" i="16"/>
  <c r="C19" i="16"/>
  <c r="C29" i="2"/>
  <c r="C19" i="2"/>
  <c r="C9" i="2"/>
  <c r="E29" i="19" l="1"/>
  <c r="E29" i="18"/>
  <c r="E29" i="17"/>
  <c r="E29" i="16"/>
  <c r="E29" i="2"/>
  <c r="E29" i="26"/>
  <c r="E29" i="20"/>
  <c r="N26" i="1"/>
</calcChain>
</file>

<file path=xl/sharedStrings.xml><?xml version="1.0" encoding="utf-8"?>
<sst xmlns="http://schemas.openxmlformats.org/spreadsheetml/2006/main" count="815" uniqueCount="96">
  <si>
    <t>Willy Hagen</t>
  </si>
  <si>
    <t>Hein Jansen</t>
  </si>
  <si>
    <t>Xander Hoogboom</t>
  </si>
  <si>
    <t>Koos Kroon</t>
  </si>
  <si>
    <t>Jos Teelen</t>
  </si>
  <si>
    <t>Richard de Schepper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</si>
  <si>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</si>
  <si>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</si>
  <si>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</si>
  <si>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</si>
  <si>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</si>
  <si>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</si>
  <si>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</si>
  <si>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</si>
  <si>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</si>
  <si>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</si>
  <si>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</si>
  <si>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</si>
  <si>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Willy van Wijhe</t>
  </si>
  <si>
    <t>Herman van Alst</t>
  </si>
  <si>
    <t>Marinus van Wildernis</t>
  </si>
  <si>
    <t>Totaal:</t>
  </si>
  <si>
    <t>Punten:</t>
  </si>
  <si>
    <t>Datum:</t>
  </si>
  <si>
    <t>Wedstrijden:</t>
  </si>
  <si>
    <t>Naam:</t>
  </si>
  <si>
    <t>Gevangen</t>
  </si>
  <si>
    <t>Plaats</t>
  </si>
  <si>
    <t>Plaats:</t>
  </si>
  <si>
    <t>Vak A    Naam:</t>
  </si>
  <si>
    <t>Gewicht:</t>
  </si>
  <si>
    <t>Bijzonderheden:</t>
  </si>
  <si>
    <t>Totaal vak A</t>
  </si>
  <si>
    <t>Vak B    Naam:</t>
  </si>
  <si>
    <t>Totaal vak B</t>
  </si>
  <si>
    <t>Vak C    Naam:</t>
  </si>
  <si>
    <t>Totaal vak C</t>
  </si>
  <si>
    <t xml:space="preserve"> </t>
  </si>
  <si>
    <t>Indeling Vakken</t>
  </si>
  <si>
    <t>Totaal gevangen:</t>
  </si>
  <si>
    <t>Vak</t>
  </si>
  <si>
    <t>Vakken</t>
  </si>
  <si>
    <t>Bas Boersma</t>
  </si>
  <si>
    <t>Vincent Hermsen</t>
  </si>
  <si>
    <t>Frieda Engelen</t>
  </si>
  <si>
    <t>John Schroder</t>
  </si>
  <si>
    <t>Henk Schiphorst</t>
  </si>
  <si>
    <t>Kees Boersma</t>
  </si>
  <si>
    <t>Tonnie Disveld</t>
  </si>
  <si>
    <t>Engelen</t>
  </si>
  <si>
    <t>Lieke Boersma</t>
  </si>
  <si>
    <t>Kippen wedstrijd</t>
  </si>
  <si>
    <t>Konings wedstrijd</t>
  </si>
  <si>
    <t>Visvijver 't Broek</t>
  </si>
  <si>
    <t>Sprong + bbq</t>
  </si>
  <si>
    <t>t Mun</t>
  </si>
  <si>
    <t>A</t>
  </si>
  <si>
    <t>B</t>
  </si>
  <si>
    <t>C</t>
  </si>
  <si>
    <t>Giovani Schoop</t>
  </si>
  <si>
    <t>Marcel Raijman</t>
  </si>
  <si>
    <t>Martin Bekkenk</t>
  </si>
  <si>
    <t>Jan Wijers</t>
  </si>
  <si>
    <t>A 1</t>
  </si>
  <si>
    <t>A 2</t>
  </si>
  <si>
    <t>A 3</t>
  </si>
  <si>
    <t>A 4</t>
  </si>
  <si>
    <t>A 5</t>
  </si>
  <si>
    <t>A 6</t>
  </si>
  <si>
    <t>A 7</t>
  </si>
  <si>
    <t>B 8</t>
  </si>
  <si>
    <t>B 9</t>
  </si>
  <si>
    <t>B10</t>
  </si>
  <si>
    <t>Willy Wijhe</t>
  </si>
  <si>
    <t>B11</t>
  </si>
  <si>
    <t>B12</t>
  </si>
  <si>
    <t>B13</t>
  </si>
  <si>
    <t>B14</t>
  </si>
  <si>
    <t>C15</t>
  </si>
  <si>
    <t>C16</t>
  </si>
  <si>
    <t>C17</t>
  </si>
  <si>
    <t>C18</t>
  </si>
  <si>
    <t>C19</t>
  </si>
  <si>
    <t>C20</t>
  </si>
  <si>
    <t>C21</t>
  </si>
  <si>
    <t>A1</t>
  </si>
  <si>
    <t>A2</t>
  </si>
  <si>
    <t>A3</t>
  </si>
  <si>
    <t>A4</t>
  </si>
  <si>
    <t>A5</t>
  </si>
  <si>
    <t>A6</t>
  </si>
  <si>
    <t>A7</t>
  </si>
  <si>
    <t>Vincent Hermseb</t>
  </si>
  <si>
    <t>B8</t>
  </si>
  <si>
    <t>B9</t>
  </si>
  <si>
    <t>Marcel Raaijman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</si>
</sst>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3]d/mmm;@"/>
  </numFmts>
  <fonts count="14" x14ac:knownFonts="1">
    <font>
      <sz val="11"/>
      <color theme="1"/>
      <name val="Times New Roman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</font>
    <font>
      <b/>
      <sz val="10"/>
      <color rgb="FF00B0F0"/>
      <name val="Arial"/>
      <family val="2"/>
      <scheme val="major"/>
    </font>
    <font>
      <b/>
      <sz val="11"/>
      <color theme="1"/>
      <name val="Times New Roman"/>
      <family val="1"/>
      <scheme val="minor"/>
    </font>
    <font>
      <b/>
      <sz val="11"/>
      <color theme="1"/>
      <name val="Arial"/>
      <family val="2"/>
    </font>
    <font>
      <b/>
      <sz val="10"/>
      <name val="Arial"/>
      <family val="2"/>
      <scheme val="major"/>
    </font>
    <font>
      <b/>
      <sz val="10"/>
      <name val="Arial"/>
      <family val="2"/>
    </font>
    <font>
      <b/>
      <sz val="14"/>
      <color theme="1"/>
      <name val="Times New Roman"/>
      <family val="1"/>
      <scheme val="minor"/>
    </font>
    <font>
      <b/>
      <i/>
      <sz val="12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1" xfId="0" applyFont="1" applyFill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8" borderId="4" xfId="0" applyFont="1" applyFill="1" applyBorder="1" applyAlignment="1" applyProtection="1">
      <alignment horizontal="center"/>
    </xf>
    <xf numFmtId="3" fontId="1" fillId="8" borderId="5" xfId="0" applyNumberFormat="1" applyFont="1" applyFill="1" applyBorder="1" applyAlignment="1" applyProtection="1">
      <alignment horizontal="center"/>
    </xf>
    <xf numFmtId="3" fontId="1" fillId="8" borderId="6" xfId="0" applyNumberFormat="1" applyFont="1" applyFill="1" applyBorder="1" applyAlignment="1" applyProtection="1">
      <alignment horizontal="center"/>
    </xf>
    <xf numFmtId="0" fontId="4" fillId="0" borderId="0" xfId="0" applyFont="1"/>
    <xf numFmtId="3" fontId="4" fillId="6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 applyProtection="1">
      <alignment horizontal="center"/>
    </xf>
    <xf numFmtId="0" fontId="3" fillId="0" borderId="19" xfId="0" applyFont="1" applyBorder="1" applyProtection="1"/>
    <xf numFmtId="3" fontId="1" fillId="0" borderId="20" xfId="0" applyNumberFormat="1" applyFont="1" applyBorder="1" applyAlignment="1" applyProtection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9" borderId="4" xfId="0" applyFont="1" applyFill="1" applyBorder="1" applyAlignment="1" applyProtection="1">
      <alignment horizontal="center"/>
    </xf>
    <xf numFmtId="3" fontId="1" fillId="9" borderId="5" xfId="0" applyNumberFormat="1" applyFont="1" applyFill="1" applyBorder="1" applyAlignment="1" applyProtection="1">
      <alignment horizontal="center"/>
    </xf>
    <xf numFmtId="0" fontId="1" fillId="9" borderId="6" xfId="0" applyFont="1" applyFill="1" applyBorder="1" applyAlignment="1" applyProtection="1">
      <alignment horizontal="center"/>
    </xf>
    <xf numFmtId="0" fontId="1" fillId="9" borderId="16" xfId="0" applyFont="1" applyFill="1" applyBorder="1" applyAlignment="1" applyProtection="1">
      <alignment horizontal="center"/>
    </xf>
    <xf numFmtId="0" fontId="6" fillId="3" borderId="11" xfId="0" applyFont="1" applyFill="1" applyBorder="1" applyProtection="1"/>
    <xf numFmtId="0" fontId="3" fillId="0" borderId="17" xfId="0" applyFont="1" applyBorder="1" applyProtection="1"/>
    <xf numFmtId="3" fontId="1" fillId="0" borderId="10" xfId="0" applyNumberFormat="1" applyFont="1" applyBorder="1" applyAlignment="1" applyProtection="1">
      <alignment horizontal="center"/>
    </xf>
    <xf numFmtId="3" fontId="1" fillId="0" borderId="18" xfId="0" applyNumberFormat="1" applyFont="1" applyBorder="1" applyAlignment="1" applyProtection="1">
      <alignment horizontal="center"/>
    </xf>
    <xf numFmtId="165" fontId="1" fillId="7" borderId="1" xfId="0" applyNumberFormat="1" applyFont="1" applyFill="1" applyBorder="1" applyAlignment="1">
      <alignment horizontal="center"/>
    </xf>
    <xf numFmtId="165" fontId="1" fillId="8" borderId="11" xfId="0" applyNumberFormat="1" applyFont="1" applyFill="1" applyBorder="1" applyAlignment="1" applyProtection="1">
      <alignment horizontal="center"/>
    </xf>
    <xf numFmtId="3" fontId="1" fillId="0" borderId="8" xfId="0" applyNumberFormat="1" applyFont="1" applyBorder="1" applyAlignment="1" applyProtection="1">
      <alignment horizontal="center"/>
    </xf>
    <xf numFmtId="3" fontId="1" fillId="0" borderId="9" xfId="0" applyNumberFormat="1" applyFont="1" applyBorder="1" applyAlignment="1" applyProtection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5" fontId="1" fillId="9" borderId="13" xfId="0" applyNumberFormat="1" applyFont="1" applyFill="1" applyBorder="1" applyAlignment="1" applyProtection="1">
      <alignment horizontal="center"/>
    </xf>
    <xf numFmtId="165" fontId="1" fillId="9" borderId="21" xfId="0" applyNumberFormat="1" applyFont="1" applyFill="1" applyBorder="1" applyAlignment="1" applyProtection="1">
      <alignment horizontal="center"/>
    </xf>
    <xf numFmtId="165" fontId="1" fillId="9" borderId="23" xfId="0" applyNumberFormat="1" applyFont="1" applyFill="1" applyBorder="1" applyAlignment="1" applyProtection="1">
      <alignment horizontal="center"/>
    </xf>
    <xf numFmtId="0" fontId="1" fillId="4" borderId="24" xfId="0" applyFont="1" applyFill="1" applyBorder="1" applyAlignment="1" applyProtection="1">
      <alignment horizontal="center"/>
    </xf>
    <xf numFmtId="3" fontId="1" fillId="4" borderId="25" xfId="0" applyNumberFormat="1" applyFont="1" applyFill="1" applyBorder="1" applyAlignment="1">
      <alignment horizontal="center"/>
    </xf>
    <xf numFmtId="3" fontId="8" fillId="4" borderId="25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10" borderId="4" xfId="0" applyFont="1" applyFill="1" applyBorder="1" applyAlignment="1" applyProtection="1">
      <alignment horizontal="center"/>
    </xf>
    <xf numFmtId="0" fontId="2" fillId="0" borderId="18" xfId="0" applyFont="1" applyFill="1" applyBorder="1" applyAlignment="1">
      <alignment horizontal="center"/>
    </xf>
    <xf numFmtId="3" fontId="1" fillId="10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1" fillId="9" borderId="14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165" fontId="1" fillId="8" borderId="12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9" fillId="0" borderId="8" xfId="0" applyNumberFormat="1" applyFont="1" applyBorder="1" applyAlignment="1" applyProtection="1">
      <alignment horizontal="center"/>
      <protection locked="0"/>
    </xf>
    <xf numFmtId="3" fontId="9" fillId="0" borderId="9" xfId="0" applyNumberFormat="1" applyFont="1" applyBorder="1" applyAlignment="1" applyProtection="1">
      <alignment horizontal="center"/>
      <protection locked="0"/>
    </xf>
    <xf numFmtId="3" fontId="4" fillId="6" borderId="1" xfId="0" applyNumberFormat="1" applyFont="1" applyFill="1" applyBorder="1" applyAlignment="1" applyProtection="1">
      <alignment horizontal="center"/>
    </xf>
    <xf numFmtId="3" fontId="4" fillId="6" borderId="3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6" fontId="4" fillId="0" borderId="1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3" fontId="9" fillId="0" borderId="27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9" fillId="0" borderId="6" xfId="0" applyNumberFormat="1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/>
    <xf numFmtId="3" fontId="1" fillId="0" borderId="2" xfId="0" applyNumberFormat="1" applyFont="1" applyBorder="1"/>
    <xf numFmtId="0" fontId="10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6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" fillId="7" borderId="1" xfId="0" applyFont="1" applyFill="1" applyBorder="1"/>
    <xf numFmtId="0" fontId="4" fillId="0" borderId="31" xfId="0" applyFont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1" fillId="3" borderId="2" xfId="0" applyFont="1" applyFill="1" applyBorder="1" applyProtection="1"/>
    <xf numFmtId="0" fontId="1" fillId="0" borderId="1" xfId="0" applyFont="1" applyFill="1" applyBorder="1"/>
    <xf numFmtId="3" fontId="4" fillId="6" borderId="29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/>
    <xf numFmtId="16" fontId="12" fillId="0" borderId="1" xfId="0" applyNumberFormat="1" applyFont="1" applyBorder="1"/>
    <xf numFmtId="0" fontId="12" fillId="0" borderId="0" xfId="0" applyFont="1"/>
    <xf numFmtId="16" fontId="12" fillId="0" borderId="0" xfId="0" applyNumberFormat="1" applyFont="1"/>
    <xf numFmtId="0" fontId="12" fillId="0" borderId="1" xfId="0" quotePrefix="1" applyFont="1" applyBorder="1"/>
    <xf numFmtId="16" fontId="4" fillId="0" borderId="0" xfId="0" applyNumberFormat="1" applyFont="1"/>
    <xf numFmtId="16" fontId="4" fillId="6" borderId="3" xfId="0" applyNumberFormat="1" applyFont="1" applyFill="1" applyBorder="1" applyAlignment="1">
      <alignment horizontal="center"/>
    </xf>
    <xf numFmtId="14" fontId="4" fillId="6" borderId="3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32" xfId="0" applyFont="1" applyFill="1" applyBorder="1"/>
    <xf numFmtId="0" fontId="1" fillId="3" borderId="7" xfId="0" applyFont="1" applyFill="1" applyBorder="1"/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" xfId="0" applyFont="1" applyBorder="1"/>
    <xf numFmtId="0" fontId="13" fillId="0" borderId="0" xfId="0" applyFont="1"/>
    <xf numFmtId="3" fontId="1" fillId="5" borderId="10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0" fontId="1" fillId="3" borderId="4" xfId="0" applyFont="1" applyFill="1" applyBorder="1"/>
    <xf numFmtId="3" fontId="3" fillId="0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>
      <alignment horizontal="center"/>
    </xf>
    <xf numFmtId="0" fontId="6" fillId="3" borderId="7" xfId="0" applyFont="1" applyFill="1" applyBorder="1" applyProtection="1"/>
    <xf numFmtId="3" fontId="6" fillId="0" borderId="8" xfId="0" applyNumberFormat="1" applyFont="1" applyFill="1" applyBorder="1" applyAlignment="1" applyProtection="1">
      <alignment horizontal="center"/>
      <protection locked="0"/>
    </xf>
    <xf numFmtId="3" fontId="1" fillId="6" borderId="5" xfId="0" applyNumberFormat="1" applyFont="1" applyFill="1" applyBorder="1" applyAlignment="1" applyProtection="1">
      <alignment horizontal="center"/>
      <protection locked="0"/>
    </xf>
    <xf numFmtId="3" fontId="1" fillId="6" borderId="1" xfId="0" applyNumberFormat="1" applyFont="1" applyFill="1" applyBorder="1" applyAlignment="1" applyProtection="1">
      <alignment horizontal="center"/>
      <protection locked="0"/>
    </xf>
    <xf numFmtId="3" fontId="1" fillId="7" borderId="1" xfId="0" applyNumberFormat="1" applyFont="1" applyFill="1" applyBorder="1" applyAlignment="1" applyProtection="1">
      <alignment horizontal="center"/>
      <protection locked="0"/>
    </xf>
    <xf numFmtId="3" fontId="1" fillId="7" borderId="5" xfId="0" applyNumberFormat="1" applyFont="1" applyFill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3" fontId="1" fillId="0" borderId="8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31"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O25" headerRowCount="0" totalsRowShown="0" headerRowDxfId="30" dataDxfId="29">
  <sortState xmlns:xlrd2="http://schemas.microsoft.com/office/spreadsheetml/2017/richdata2" ref="A4:O25">
    <sortCondition descending="1" ref="N4:N25"/>
  </sortState>
  <tableColumns count="15">
    <tableColumn id="1" xr3:uid="{00000000-0010-0000-0000-000001000000}" name="Kolom1" dataDxfId="28"/>
    <tableColumn id="2" xr3:uid="{00000000-0010-0000-0000-000002000000}" name="Kolom2" headerRowDxfId="27" dataDxfId="26"/>
    <tableColumn id="3" xr3:uid="{00000000-0010-0000-0000-000003000000}" name="Kolom3" headerRowDxfId="25" dataDxfId="24"/>
    <tableColumn id="4" xr3:uid="{00000000-0010-0000-0000-000004000000}" name="Kolom4" headerRowDxfId="23" dataDxfId="22"/>
    <tableColumn id="5" xr3:uid="{00000000-0010-0000-0000-000005000000}" name="Kolom5" headerRowDxfId="21" dataDxfId="20"/>
    <tableColumn id="6" xr3:uid="{00000000-0010-0000-0000-000006000000}" name="Kolom6" headerRowDxfId="19" dataDxfId="18"/>
    <tableColumn id="7" xr3:uid="{00000000-0010-0000-0000-000007000000}" name="Kolom7" headerRowDxfId="17" dataDxfId="16"/>
    <tableColumn id="8" xr3:uid="{00000000-0010-0000-0000-000008000000}" name="Kolom8" headerRowDxfId="15" dataDxfId="14"/>
    <tableColumn id="9" xr3:uid="{00000000-0010-0000-0000-000009000000}" name="Kolom9" headerRowDxfId="13" dataDxfId="12"/>
    <tableColumn id="10" xr3:uid="{00000000-0010-0000-0000-00000A000000}" name="Kolom10" headerRowDxfId="11" dataDxfId="10"/>
    <tableColumn id="11" xr3:uid="{00000000-0010-0000-0000-00000B000000}" name="Kolom11" headerRowDxfId="9" dataDxfId="8"/>
    <tableColumn id="12" xr3:uid="{00000000-0010-0000-0000-00000C000000}" name="Kolom12" headerRowDxfId="7" dataDxfId="6"/>
    <tableColumn id="13" xr3:uid="{00000000-0010-0000-0000-00000D000000}" name="Kolom13" headerRowDxfId="5" dataDxfId="4"/>
    <tableColumn id="14" xr3:uid="{00000000-0010-0000-0000-00000E000000}" name="Kolom14" headerRowDxfId="3" dataDxfId="2">
      <calculatedColumnFormula>SUM(B4:M4)</calculatedColumnFormula>
    </tableColumn>
    <tableColumn id="15" xr3:uid="{00000000-0010-0000-0000-00000F000000}" name="Kolom15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 - klassiek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topLeftCell="A25" zoomScaleNormal="100" workbookViewId="0">
      <selection activeCell="Q35" sqref="Q35"/>
    </sheetView>
  </sheetViews>
  <sheetFormatPr defaultColWidth="8.85546875" defaultRowHeight="21" customHeight="1" x14ac:dyDescent="0.2"/>
  <cols>
    <col min="1" max="1" width="24.7109375" style="25" customWidth="1"/>
    <col min="2" max="13" width="8" style="3" customWidth="1"/>
    <col min="14" max="14" width="10.85546875" style="1" customWidth="1"/>
    <col min="15" max="15" width="6.5703125" style="1" customWidth="1"/>
    <col min="16" max="16384" width="8.85546875" style="2"/>
  </cols>
  <sheetData>
    <row r="1" spans="1:16" s="37" customFormat="1" ht="21" customHeight="1" x14ac:dyDescent="0.2">
      <c r="A1" s="40" t="s">
        <v>24</v>
      </c>
      <c r="B1" s="41" t="s">
        <v>6</v>
      </c>
      <c r="C1" s="41" t="s">
        <v>7</v>
      </c>
      <c r="D1" s="41" t="s">
        <v>8</v>
      </c>
      <c r="E1" s="41" t="s">
        <v>9</v>
      </c>
      <c r="F1" s="41" t="s">
        <v>10</v>
      </c>
      <c r="G1" s="41" t="s">
        <v>11</v>
      </c>
      <c r="H1" s="41" t="s">
        <v>12</v>
      </c>
      <c r="I1" s="41" t="s">
        <v>13</v>
      </c>
      <c r="J1" s="41" t="s">
        <v>14</v>
      </c>
      <c r="K1" s="41" t="s">
        <v>15</v>
      </c>
      <c r="L1" s="41" t="s">
        <v>16</v>
      </c>
      <c r="M1" s="41" t="s">
        <v>17</v>
      </c>
      <c r="N1" s="42" t="s">
        <v>21</v>
      </c>
      <c r="O1" s="43"/>
      <c r="P1" s="36"/>
    </row>
    <row r="2" spans="1:16" s="39" customFormat="1" ht="21" customHeight="1" thickBot="1" x14ac:dyDescent="0.25">
      <c r="A2" s="54" t="s">
        <v>23</v>
      </c>
      <c r="B2" s="66">
        <v>44296</v>
      </c>
      <c r="C2" s="66">
        <v>44310</v>
      </c>
      <c r="D2" s="66">
        <v>44324</v>
      </c>
      <c r="E2" s="66">
        <v>44338</v>
      </c>
      <c r="F2" s="66">
        <v>44359</v>
      </c>
      <c r="G2" s="66">
        <v>44373</v>
      </c>
      <c r="H2" s="66">
        <v>44380</v>
      </c>
      <c r="I2" s="66">
        <v>44401</v>
      </c>
      <c r="J2" s="66">
        <v>44436</v>
      </c>
      <c r="K2" s="66">
        <v>44443</v>
      </c>
      <c r="L2" s="66">
        <v>44450</v>
      </c>
      <c r="M2" s="66">
        <v>44464</v>
      </c>
      <c r="N2" s="55" t="s">
        <v>26</v>
      </c>
      <c r="O2" s="56" t="s">
        <v>27</v>
      </c>
      <c r="P2" s="38"/>
    </row>
    <row r="3" spans="1:16" ht="21" customHeight="1" x14ac:dyDescent="0.2">
      <c r="A3" s="61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65"/>
      <c r="P3" s="6"/>
    </row>
    <row r="4" spans="1:16" ht="21" customHeight="1" x14ac:dyDescent="0.2">
      <c r="A4" s="22" t="s">
        <v>43</v>
      </c>
      <c r="B4" s="69">
        <v>0</v>
      </c>
      <c r="C4" s="69">
        <v>0</v>
      </c>
      <c r="D4" s="69">
        <v>0</v>
      </c>
      <c r="E4" s="69">
        <v>0</v>
      </c>
      <c r="F4" s="69">
        <v>10420</v>
      </c>
      <c r="G4" s="69">
        <v>28260</v>
      </c>
      <c r="H4" s="69">
        <v>5560</v>
      </c>
      <c r="I4" s="69">
        <v>5900</v>
      </c>
      <c r="J4" s="69">
        <v>4620</v>
      </c>
      <c r="K4" s="69">
        <v>2620</v>
      </c>
      <c r="L4" s="69">
        <v>0</v>
      </c>
      <c r="M4" s="69">
        <v>27380</v>
      </c>
      <c r="N4" s="164">
        <f t="shared" ref="N4:N24" si="0">SUM(B4:M4)</f>
        <v>84760</v>
      </c>
      <c r="O4" s="110">
        <v>1</v>
      </c>
      <c r="P4" s="6"/>
    </row>
    <row r="5" spans="1:16" ht="21" customHeight="1" x14ac:dyDescent="0.2">
      <c r="A5" s="22" t="s">
        <v>2</v>
      </c>
      <c r="B5" s="69">
        <v>0</v>
      </c>
      <c r="C5" s="69">
        <v>0</v>
      </c>
      <c r="D5" s="69">
        <v>0</v>
      </c>
      <c r="E5" s="69">
        <v>0</v>
      </c>
      <c r="F5" s="69">
        <v>11740</v>
      </c>
      <c r="G5" s="69">
        <v>12903</v>
      </c>
      <c r="H5" s="69">
        <v>4840</v>
      </c>
      <c r="I5" s="69">
        <v>11080</v>
      </c>
      <c r="J5" s="69">
        <v>60</v>
      </c>
      <c r="K5" s="69">
        <v>22480</v>
      </c>
      <c r="L5" s="69">
        <v>0</v>
      </c>
      <c r="M5" s="69">
        <v>5460</v>
      </c>
      <c r="N5" s="130">
        <f t="shared" si="0"/>
        <v>68563</v>
      </c>
      <c r="O5" s="110">
        <v>2</v>
      </c>
      <c r="P5" s="6"/>
    </row>
    <row r="6" spans="1:16" ht="21" customHeight="1" x14ac:dyDescent="0.2">
      <c r="A6" s="44" t="s">
        <v>45</v>
      </c>
      <c r="B6" s="68">
        <v>0</v>
      </c>
      <c r="C6" s="68">
        <v>0</v>
      </c>
      <c r="D6" s="68">
        <v>0</v>
      </c>
      <c r="E6" s="68">
        <v>0</v>
      </c>
      <c r="F6" s="68">
        <v>10</v>
      </c>
      <c r="G6" s="68">
        <v>7640</v>
      </c>
      <c r="H6" s="68">
        <v>8960</v>
      </c>
      <c r="I6" s="68">
        <v>5100</v>
      </c>
      <c r="J6" s="68">
        <v>2260</v>
      </c>
      <c r="K6" s="68">
        <v>120</v>
      </c>
      <c r="L6" s="68">
        <v>9520</v>
      </c>
      <c r="M6" s="68">
        <v>5300</v>
      </c>
      <c r="N6" s="129">
        <f t="shared" si="0"/>
        <v>38910</v>
      </c>
      <c r="O6" s="110">
        <v>3</v>
      </c>
      <c r="P6" s="6"/>
    </row>
    <row r="7" spans="1:16" ht="21" customHeight="1" x14ac:dyDescent="0.2">
      <c r="A7" s="22" t="s">
        <v>5</v>
      </c>
      <c r="B7" s="69">
        <v>0</v>
      </c>
      <c r="C7" s="69">
        <v>0</v>
      </c>
      <c r="D7" s="69">
        <v>0</v>
      </c>
      <c r="E7" s="69">
        <v>0</v>
      </c>
      <c r="F7" s="69">
        <v>4500</v>
      </c>
      <c r="G7" s="69">
        <v>12000</v>
      </c>
      <c r="H7" s="69">
        <v>60</v>
      </c>
      <c r="I7" s="69">
        <v>2900</v>
      </c>
      <c r="J7" s="69">
        <v>11240</v>
      </c>
      <c r="K7" s="69">
        <v>3340</v>
      </c>
      <c r="L7" s="69">
        <v>400</v>
      </c>
      <c r="M7" s="69">
        <v>120</v>
      </c>
      <c r="N7" s="130">
        <f t="shared" si="0"/>
        <v>34560</v>
      </c>
      <c r="O7" s="110">
        <v>4</v>
      </c>
      <c r="P7" s="6"/>
    </row>
    <row r="8" spans="1:16" ht="21" customHeight="1" x14ac:dyDescent="0.2">
      <c r="A8" s="22" t="s">
        <v>42</v>
      </c>
      <c r="B8" s="69">
        <v>0</v>
      </c>
      <c r="C8" s="69">
        <v>0</v>
      </c>
      <c r="D8" s="69">
        <v>0</v>
      </c>
      <c r="E8" s="69">
        <v>0</v>
      </c>
      <c r="F8" s="69">
        <v>2960</v>
      </c>
      <c r="G8" s="69">
        <v>4620</v>
      </c>
      <c r="H8" s="69">
        <v>0</v>
      </c>
      <c r="I8" s="69">
        <v>10</v>
      </c>
      <c r="J8" s="69">
        <v>0</v>
      </c>
      <c r="K8" s="69">
        <v>0</v>
      </c>
      <c r="L8" s="69">
        <v>10940</v>
      </c>
      <c r="M8" s="69">
        <v>15000</v>
      </c>
      <c r="N8" s="165">
        <f t="shared" si="0"/>
        <v>33530</v>
      </c>
      <c r="O8" s="110">
        <v>5</v>
      </c>
      <c r="P8" s="6"/>
    </row>
    <row r="9" spans="1:16" ht="21" customHeight="1" x14ac:dyDescent="0.2">
      <c r="A9" s="22" t="s">
        <v>20</v>
      </c>
      <c r="B9" s="69">
        <v>0</v>
      </c>
      <c r="C9" s="69">
        <v>0</v>
      </c>
      <c r="D9" s="69">
        <v>0</v>
      </c>
      <c r="E9" s="69">
        <v>0</v>
      </c>
      <c r="F9" s="69">
        <v>6720</v>
      </c>
      <c r="G9" s="69">
        <v>50</v>
      </c>
      <c r="H9" s="69">
        <v>3520</v>
      </c>
      <c r="I9" s="69">
        <v>3960</v>
      </c>
      <c r="J9" s="69">
        <v>7560</v>
      </c>
      <c r="K9" s="69">
        <v>540</v>
      </c>
      <c r="L9" s="69">
        <v>4100</v>
      </c>
      <c r="M9" s="69">
        <v>6640</v>
      </c>
      <c r="N9" s="130">
        <f t="shared" si="0"/>
        <v>33090</v>
      </c>
      <c r="O9" s="7">
        <v>6</v>
      </c>
      <c r="P9" s="6"/>
    </row>
    <row r="10" spans="1:16" ht="21" customHeight="1" x14ac:dyDescent="0.2">
      <c r="A10" s="22" t="s">
        <v>50</v>
      </c>
      <c r="B10" s="68">
        <v>0</v>
      </c>
      <c r="C10" s="68">
        <v>0</v>
      </c>
      <c r="D10" s="68">
        <v>0</v>
      </c>
      <c r="E10" s="68">
        <v>0</v>
      </c>
      <c r="F10" s="68">
        <v>3120</v>
      </c>
      <c r="G10" s="68">
        <v>22460</v>
      </c>
      <c r="H10" s="68">
        <v>0</v>
      </c>
      <c r="I10" s="68">
        <v>0</v>
      </c>
      <c r="J10" s="68">
        <v>0</v>
      </c>
      <c r="K10" s="68">
        <v>0</v>
      </c>
      <c r="L10" s="68">
        <v>6240</v>
      </c>
      <c r="M10" s="68">
        <v>200</v>
      </c>
      <c r="N10" s="129">
        <f t="shared" si="0"/>
        <v>32020</v>
      </c>
      <c r="O10" s="110">
        <v>7</v>
      </c>
      <c r="P10" s="6"/>
    </row>
    <row r="11" spans="1:16" ht="21" customHeight="1" x14ac:dyDescent="0.2">
      <c r="A11" s="22" t="s">
        <v>60</v>
      </c>
      <c r="B11" s="68">
        <v>0</v>
      </c>
      <c r="C11" s="68">
        <v>0</v>
      </c>
      <c r="D11" s="68">
        <v>0</v>
      </c>
      <c r="E11" s="68">
        <v>0</v>
      </c>
      <c r="F11" s="68">
        <v>2140</v>
      </c>
      <c r="G11" s="68">
        <v>6980</v>
      </c>
      <c r="H11" s="68">
        <v>5540</v>
      </c>
      <c r="I11" s="68">
        <v>4900</v>
      </c>
      <c r="J11" s="68">
        <v>1640</v>
      </c>
      <c r="K11" s="68">
        <v>0</v>
      </c>
      <c r="L11" s="68">
        <v>460</v>
      </c>
      <c r="M11" s="68">
        <v>7240</v>
      </c>
      <c r="N11" s="129">
        <f t="shared" si="0"/>
        <v>28900</v>
      </c>
      <c r="O11" s="7">
        <v>8</v>
      </c>
      <c r="P11" s="6"/>
    </row>
    <row r="12" spans="1:16" ht="21" customHeight="1" x14ac:dyDescent="0.2">
      <c r="A12" s="22" t="s">
        <v>48</v>
      </c>
      <c r="B12" s="69">
        <v>0</v>
      </c>
      <c r="C12" s="69">
        <v>0</v>
      </c>
      <c r="D12" s="69">
        <v>0</v>
      </c>
      <c r="E12" s="69">
        <v>0</v>
      </c>
      <c r="F12" s="69">
        <v>10</v>
      </c>
      <c r="G12" s="69">
        <v>580</v>
      </c>
      <c r="H12" s="69">
        <v>20</v>
      </c>
      <c r="I12" s="69">
        <v>0</v>
      </c>
      <c r="J12" s="69">
        <v>3000</v>
      </c>
      <c r="K12" s="69">
        <v>12940</v>
      </c>
      <c r="L12" s="69">
        <v>5040</v>
      </c>
      <c r="M12" s="69">
        <v>5200</v>
      </c>
      <c r="N12" s="130">
        <f t="shared" si="0"/>
        <v>26790</v>
      </c>
      <c r="O12" s="7">
        <v>9</v>
      </c>
      <c r="P12" s="6"/>
    </row>
    <row r="13" spans="1:16" ht="21" customHeight="1" x14ac:dyDescent="0.2">
      <c r="A13" s="22" t="s">
        <v>18</v>
      </c>
      <c r="B13" s="69">
        <v>0</v>
      </c>
      <c r="C13" s="69">
        <v>0</v>
      </c>
      <c r="D13" s="69">
        <v>0</v>
      </c>
      <c r="E13" s="69">
        <v>0</v>
      </c>
      <c r="F13" s="69">
        <v>10</v>
      </c>
      <c r="G13" s="69">
        <v>4260</v>
      </c>
      <c r="H13" s="69">
        <v>1580</v>
      </c>
      <c r="I13" s="69">
        <v>10020</v>
      </c>
      <c r="J13" s="69">
        <v>160</v>
      </c>
      <c r="K13" s="69">
        <v>120</v>
      </c>
      <c r="L13" s="69">
        <v>2860</v>
      </c>
      <c r="M13" s="69">
        <v>3860</v>
      </c>
      <c r="N13" s="130">
        <f t="shared" si="0"/>
        <v>22870</v>
      </c>
      <c r="O13" s="7">
        <v>10</v>
      </c>
      <c r="P13" s="6"/>
    </row>
    <row r="14" spans="1:16" ht="21" customHeight="1" x14ac:dyDescent="0.2">
      <c r="A14" s="44" t="s">
        <v>4</v>
      </c>
      <c r="B14" s="68">
        <v>0</v>
      </c>
      <c r="C14" s="68">
        <v>0</v>
      </c>
      <c r="D14" s="68">
        <v>0</v>
      </c>
      <c r="E14" s="68">
        <v>0</v>
      </c>
      <c r="F14" s="68">
        <v>450</v>
      </c>
      <c r="G14" s="68">
        <v>1080</v>
      </c>
      <c r="H14" s="68">
        <v>2660</v>
      </c>
      <c r="I14" s="68">
        <v>0</v>
      </c>
      <c r="J14" s="68">
        <v>2440</v>
      </c>
      <c r="K14" s="68">
        <v>800</v>
      </c>
      <c r="L14" s="68">
        <v>3680</v>
      </c>
      <c r="M14" s="68">
        <v>4680</v>
      </c>
      <c r="N14" s="129">
        <f t="shared" si="0"/>
        <v>15790</v>
      </c>
      <c r="O14" s="110">
        <v>11</v>
      </c>
      <c r="P14" s="6"/>
    </row>
    <row r="15" spans="1:16" ht="21" customHeight="1" x14ac:dyDescent="0.2">
      <c r="A15" s="44" t="s">
        <v>47</v>
      </c>
      <c r="B15" s="68">
        <v>0</v>
      </c>
      <c r="C15" s="68">
        <v>0</v>
      </c>
      <c r="D15" s="68">
        <v>0</v>
      </c>
      <c r="E15" s="68">
        <v>0</v>
      </c>
      <c r="F15" s="68">
        <v>200</v>
      </c>
      <c r="G15" s="68">
        <v>0</v>
      </c>
      <c r="H15" s="68">
        <v>5620</v>
      </c>
      <c r="I15" s="68">
        <v>5280</v>
      </c>
      <c r="J15" s="68">
        <v>340</v>
      </c>
      <c r="K15" s="68">
        <v>0</v>
      </c>
      <c r="L15" s="68">
        <v>3840</v>
      </c>
      <c r="M15" s="68">
        <v>200</v>
      </c>
      <c r="N15" s="129">
        <f t="shared" si="0"/>
        <v>15480</v>
      </c>
      <c r="O15" s="7">
        <v>12</v>
      </c>
      <c r="P15" s="6"/>
    </row>
    <row r="16" spans="1:16" ht="21" customHeight="1" x14ac:dyDescent="0.2">
      <c r="A16" s="22" t="s">
        <v>0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130</v>
      </c>
      <c r="H16" s="69">
        <v>7940</v>
      </c>
      <c r="I16" s="69">
        <v>3200</v>
      </c>
      <c r="J16" s="69">
        <v>0</v>
      </c>
      <c r="K16" s="69">
        <v>0</v>
      </c>
      <c r="L16" s="69">
        <v>2240</v>
      </c>
      <c r="M16" s="69">
        <v>420</v>
      </c>
      <c r="N16" s="130">
        <f t="shared" si="0"/>
        <v>13930</v>
      </c>
      <c r="O16" s="110">
        <v>13</v>
      </c>
      <c r="P16" s="6"/>
    </row>
    <row r="17" spans="1:19" ht="21" customHeight="1" x14ac:dyDescent="0.2">
      <c r="A17" s="44" t="s">
        <v>46</v>
      </c>
      <c r="B17" s="68">
        <v>0</v>
      </c>
      <c r="C17" s="68">
        <v>0</v>
      </c>
      <c r="D17" s="68">
        <v>0</v>
      </c>
      <c r="E17" s="68">
        <v>0</v>
      </c>
      <c r="F17" s="68">
        <v>3080</v>
      </c>
      <c r="G17" s="68">
        <v>5180</v>
      </c>
      <c r="H17" s="68">
        <v>80</v>
      </c>
      <c r="I17" s="68">
        <v>960</v>
      </c>
      <c r="J17" s="68">
        <v>0</v>
      </c>
      <c r="K17" s="68">
        <v>220</v>
      </c>
      <c r="L17" s="68">
        <v>100</v>
      </c>
      <c r="M17" s="68">
        <v>380</v>
      </c>
      <c r="N17" s="129">
        <f t="shared" si="0"/>
        <v>10000</v>
      </c>
      <c r="O17" s="7">
        <v>14</v>
      </c>
      <c r="P17" s="6"/>
    </row>
    <row r="18" spans="1:19" ht="21" customHeight="1" x14ac:dyDescent="0.2">
      <c r="A18" s="22" t="s">
        <v>3</v>
      </c>
      <c r="B18" s="69">
        <v>0</v>
      </c>
      <c r="C18" s="69">
        <v>0</v>
      </c>
      <c r="D18" s="69">
        <v>0</v>
      </c>
      <c r="E18" s="69">
        <v>0</v>
      </c>
      <c r="F18" s="69">
        <v>10</v>
      </c>
      <c r="G18" s="69">
        <v>0</v>
      </c>
      <c r="H18" s="69">
        <v>3020</v>
      </c>
      <c r="I18" s="69">
        <v>1260</v>
      </c>
      <c r="J18" s="69">
        <v>20</v>
      </c>
      <c r="K18" s="69">
        <v>60</v>
      </c>
      <c r="L18" s="69">
        <v>4580</v>
      </c>
      <c r="M18" s="69">
        <v>40</v>
      </c>
      <c r="N18" s="130">
        <f t="shared" si="0"/>
        <v>8990</v>
      </c>
      <c r="O18" s="110">
        <v>15</v>
      </c>
      <c r="P18" s="6"/>
    </row>
    <row r="19" spans="1:19" ht="21" customHeight="1" x14ac:dyDescent="0.2">
      <c r="A19" s="22" t="s">
        <v>19</v>
      </c>
      <c r="B19" s="69">
        <v>0</v>
      </c>
      <c r="C19" s="69">
        <v>0</v>
      </c>
      <c r="D19" s="69">
        <v>0</v>
      </c>
      <c r="E19" s="69">
        <v>0</v>
      </c>
      <c r="F19" s="69">
        <v>360</v>
      </c>
      <c r="G19" s="69">
        <v>4060</v>
      </c>
      <c r="H19" s="69">
        <v>50</v>
      </c>
      <c r="I19" s="69">
        <v>220</v>
      </c>
      <c r="J19" s="69">
        <v>160</v>
      </c>
      <c r="K19" s="69">
        <v>2440</v>
      </c>
      <c r="L19" s="69">
        <v>1200</v>
      </c>
      <c r="M19" s="69">
        <v>200</v>
      </c>
      <c r="N19" s="130">
        <f t="shared" si="0"/>
        <v>8690</v>
      </c>
      <c r="O19" s="110">
        <v>16</v>
      </c>
      <c r="P19" s="6"/>
    </row>
    <row r="20" spans="1:19" ht="21" customHeight="1" x14ac:dyDescent="0.2">
      <c r="A20" s="143" t="s">
        <v>1</v>
      </c>
      <c r="B20" s="69">
        <v>0</v>
      </c>
      <c r="C20" s="69">
        <v>0</v>
      </c>
      <c r="D20" s="69">
        <v>0</v>
      </c>
      <c r="E20" s="69">
        <v>0</v>
      </c>
      <c r="F20" s="69">
        <v>360</v>
      </c>
      <c r="G20" s="69">
        <v>70</v>
      </c>
      <c r="H20" s="69">
        <v>50</v>
      </c>
      <c r="I20" s="69">
        <v>420</v>
      </c>
      <c r="J20" s="69">
        <v>2140</v>
      </c>
      <c r="K20" s="69">
        <v>1700</v>
      </c>
      <c r="L20" s="69">
        <v>100</v>
      </c>
      <c r="M20" s="69">
        <v>260</v>
      </c>
      <c r="N20" s="130">
        <f t="shared" si="0"/>
        <v>5100</v>
      </c>
      <c r="O20" s="110">
        <v>17</v>
      </c>
      <c r="P20" s="6"/>
    </row>
    <row r="21" spans="1:19" ht="21" customHeight="1" x14ac:dyDescent="0.2">
      <c r="A21" s="22" t="s">
        <v>59</v>
      </c>
      <c r="B21" s="68">
        <v>0</v>
      </c>
      <c r="C21" s="68">
        <v>0</v>
      </c>
      <c r="D21" s="68">
        <v>0</v>
      </c>
      <c r="E21" s="68">
        <v>0</v>
      </c>
      <c r="F21" s="68">
        <v>1500</v>
      </c>
      <c r="G21" s="68">
        <v>0</v>
      </c>
      <c r="H21" s="68">
        <v>60</v>
      </c>
      <c r="I21" s="68">
        <v>5</v>
      </c>
      <c r="J21" s="68">
        <v>0</v>
      </c>
      <c r="K21" s="68">
        <v>0</v>
      </c>
      <c r="L21" s="68">
        <v>2200</v>
      </c>
      <c r="M21" s="68">
        <v>0</v>
      </c>
      <c r="N21" s="129">
        <f t="shared" si="0"/>
        <v>3765</v>
      </c>
      <c r="O21" s="110">
        <v>18</v>
      </c>
      <c r="P21" s="6"/>
    </row>
    <row r="22" spans="1:19" ht="21" customHeight="1" x14ac:dyDescent="0.2">
      <c r="A22" s="143" t="s">
        <v>61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1400</v>
      </c>
      <c r="I22" s="69">
        <v>0</v>
      </c>
      <c r="J22" s="69">
        <v>0</v>
      </c>
      <c r="K22" s="69">
        <v>20</v>
      </c>
      <c r="L22" s="69">
        <v>0</v>
      </c>
      <c r="M22" s="69">
        <v>0</v>
      </c>
      <c r="N22" s="130">
        <f t="shared" si="0"/>
        <v>1420</v>
      </c>
      <c r="O22" s="110">
        <v>19</v>
      </c>
      <c r="P22" s="6"/>
    </row>
    <row r="23" spans="1:19" ht="21" customHeight="1" x14ac:dyDescent="0.2">
      <c r="A23" s="143" t="s">
        <v>62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130">
        <f t="shared" si="0"/>
        <v>0</v>
      </c>
      <c r="O23" s="110">
        <v>20</v>
      </c>
    </row>
    <row r="24" spans="1:19" ht="21" customHeight="1" thickBot="1" x14ac:dyDescent="0.25">
      <c r="A24" s="172" t="s">
        <v>44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29">
        <f t="shared" si="0"/>
        <v>0</v>
      </c>
      <c r="O24" s="7">
        <v>21</v>
      </c>
    </row>
    <row r="25" spans="1:19" ht="21" customHeight="1" thickBot="1" x14ac:dyDescent="0.25">
      <c r="A25" s="124"/>
      <c r="B25" s="67"/>
      <c r="C25" s="67"/>
      <c r="D25" s="68"/>
      <c r="E25" s="68"/>
      <c r="F25" s="68"/>
      <c r="G25" s="68"/>
      <c r="H25" s="68"/>
      <c r="I25" s="67"/>
      <c r="J25" s="68"/>
      <c r="K25" s="67"/>
      <c r="L25" s="67"/>
      <c r="M25" s="67"/>
      <c r="N25" s="132"/>
      <c r="O25" s="131"/>
      <c r="P25" s="6"/>
    </row>
    <row r="26" spans="1:19" ht="21" customHeight="1" thickBot="1" x14ac:dyDescent="0.25">
      <c r="A26" s="57" t="s">
        <v>39</v>
      </c>
      <c r="B26" s="58">
        <f>SUBTOTAL(109,Tabel2[[#All],[Kolom2]])</f>
        <v>0</v>
      </c>
      <c r="C26" s="58">
        <f>SUBTOTAL(109,Tabel2[[#All],[Kolom3]])</f>
        <v>0</v>
      </c>
      <c r="D26" s="58">
        <f>SUBTOTAL(109,Tabel2[[#All],[Kolom4]])</f>
        <v>0</v>
      </c>
      <c r="E26" s="58">
        <f>SUBTOTAL(109,Tabel2[[#All],[Kolom5]])</f>
        <v>0</v>
      </c>
      <c r="F26" s="58">
        <f>SUBTOTAL(109,Tabel2[[#All],[Kolom6]])</f>
        <v>47590</v>
      </c>
      <c r="G26" s="58">
        <f>SUBTOTAL(109,Tabel2[[#All],[Kolom7]])</f>
        <v>110273</v>
      </c>
      <c r="H26" s="58">
        <f>SUBTOTAL(109,Tabel2[[#All],[Kolom8]])</f>
        <v>50960</v>
      </c>
      <c r="I26" s="58">
        <f>SUBTOTAL(109,Tabel2[[#All],[Kolom9]])</f>
        <v>55215</v>
      </c>
      <c r="J26" s="58">
        <f>SUBTOTAL(109,Tabel2[[#All],[Kolom10]])</f>
        <v>35640</v>
      </c>
      <c r="K26" s="58">
        <f>SUBTOTAL(109,Tabel2[[#All],[Kolom11]])</f>
        <v>47400</v>
      </c>
      <c r="L26" s="58">
        <f>SUBTOTAL(109,Tabel2[[#All],[Kolom12]])</f>
        <v>57500</v>
      </c>
      <c r="M26" s="58">
        <f>SUBTOTAL(109,Tabel2[[#All],[Kolom13]])</f>
        <v>82580</v>
      </c>
      <c r="N26" s="59">
        <f>SUBTOTAL(109,Tabel2[[#All],[Kolom14]])</f>
        <v>487158</v>
      </c>
      <c r="O26" s="60"/>
      <c r="P26" s="6"/>
    </row>
    <row r="27" spans="1:19" ht="21" customHeight="1" thickBot="1" x14ac:dyDescent="0.25">
      <c r="A27" s="2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6"/>
      <c r="S27" s="144"/>
    </row>
    <row r="28" spans="1:19" ht="21" customHeight="1" x14ac:dyDescent="0.2">
      <c r="A28" s="166" t="s">
        <v>43</v>
      </c>
      <c r="B28" s="123">
        <v>0</v>
      </c>
      <c r="C28" s="123">
        <v>0</v>
      </c>
      <c r="D28" s="123">
        <v>0</v>
      </c>
      <c r="E28" s="123">
        <v>0</v>
      </c>
      <c r="F28" s="177">
        <v>2</v>
      </c>
      <c r="G28" s="123">
        <v>1</v>
      </c>
      <c r="H28" s="123">
        <v>1</v>
      </c>
      <c r="I28" s="123">
        <v>1</v>
      </c>
      <c r="J28" s="174">
        <v>2</v>
      </c>
      <c r="K28" s="123">
        <v>1</v>
      </c>
      <c r="L28" s="174">
        <v>7</v>
      </c>
      <c r="M28" s="123">
        <v>1</v>
      </c>
      <c r="N28" s="167">
        <v>7</v>
      </c>
      <c r="O28" s="169">
        <v>1</v>
      </c>
      <c r="P28" s="6"/>
    </row>
    <row r="29" spans="1:19" ht="21" customHeight="1" x14ac:dyDescent="0.2">
      <c r="A29" s="155" t="s">
        <v>45</v>
      </c>
      <c r="B29" s="69">
        <v>0</v>
      </c>
      <c r="C29" s="69">
        <v>0</v>
      </c>
      <c r="D29" s="69">
        <v>0</v>
      </c>
      <c r="E29" s="69">
        <v>0</v>
      </c>
      <c r="F29" s="175">
        <v>6</v>
      </c>
      <c r="G29" s="69">
        <v>1</v>
      </c>
      <c r="H29" s="69">
        <v>1</v>
      </c>
      <c r="I29" s="69">
        <v>2</v>
      </c>
      <c r="J29" s="176">
        <v>2</v>
      </c>
      <c r="K29" s="176">
        <v>2</v>
      </c>
      <c r="L29" s="69">
        <v>1</v>
      </c>
      <c r="M29" s="175">
        <v>3</v>
      </c>
      <c r="N29" s="146">
        <v>9</v>
      </c>
      <c r="O29" s="111">
        <v>2</v>
      </c>
      <c r="P29" s="6"/>
    </row>
    <row r="30" spans="1:19" ht="21" customHeight="1" x14ac:dyDescent="0.2">
      <c r="A30" s="155" t="s">
        <v>2</v>
      </c>
      <c r="B30" s="69">
        <v>0</v>
      </c>
      <c r="C30" s="69">
        <v>0</v>
      </c>
      <c r="D30" s="69">
        <v>0</v>
      </c>
      <c r="E30" s="69">
        <v>0</v>
      </c>
      <c r="F30" s="69">
        <v>1</v>
      </c>
      <c r="G30" s="176">
        <v>3</v>
      </c>
      <c r="H30" s="175">
        <v>3</v>
      </c>
      <c r="I30" s="69">
        <v>1</v>
      </c>
      <c r="J30" s="69">
        <v>3</v>
      </c>
      <c r="K30" s="69">
        <v>1</v>
      </c>
      <c r="L30" s="175">
        <v>8</v>
      </c>
      <c r="M30" s="69">
        <v>2</v>
      </c>
      <c r="N30" s="146">
        <v>11</v>
      </c>
      <c r="O30" s="111">
        <v>3</v>
      </c>
      <c r="P30" s="6"/>
    </row>
    <row r="31" spans="1:19" ht="21" customHeight="1" x14ac:dyDescent="0.2">
      <c r="A31" s="155" t="s">
        <v>20</v>
      </c>
      <c r="B31" s="69">
        <v>0</v>
      </c>
      <c r="C31" s="69">
        <v>0</v>
      </c>
      <c r="D31" s="69">
        <v>0</v>
      </c>
      <c r="E31" s="69">
        <v>0</v>
      </c>
      <c r="F31" s="69">
        <v>1</v>
      </c>
      <c r="G31" s="175">
        <v>5</v>
      </c>
      <c r="H31" s="175">
        <v>3</v>
      </c>
      <c r="I31" s="69">
        <v>3</v>
      </c>
      <c r="J31" s="69">
        <v>1</v>
      </c>
      <c r="K31" s="69">
        <v>3</v>
      </c>
      <c r="L31" s="69">
        <v>3</v>
      </c>
      <c r="M31" s="69">
        <v>1</v>
      </c>
      <c r="N31" s="146">
        <v>12</v>
      </c>
      <c r="O31" s="111">
        <v>4</v>
      </c>
      <c r="P31" s="125"/>
    </row>
    <row r="32" spans="1:19" ht="21" customHeight="1" x14ac:dyDescent="0.2">
      <c r="A32" s="155" t="s">
        <v>60</v>
      </c>
      <c r="B32" s="69">
        <v>0</v>
      </c>
      <c r="C32" s="69">
        <v>0</v>
      </c>
      <c r="D32" s="69">
        <v>0</v>
      </c>
      <c r="E32" s="69">
        <v>0</v>
      </c>
      <c r="F32" s="69">
        <v>2</v>
      </c>
      <c r="G32" s="69">
        <v>2</v>
      </c>
      <c r="H32" s="69">
        <v>2</v>
      </c>
      <c r="I32" s="69">
        <v>2</v>
      </c>
      <c r="J32" s="175">
        <v>3</v>
      </c>
      <c r="K32" s="175">
        <v>8</v>
      </c>
      <c r="L32" s="69">
        <v>3</v>
      </c>
      <c r="M32" s="69">
        <v>1</v>
      </c>
      <c r="N32" s="146">
        <v>12</v>
      </c>
      <c r="O32" s="111">
        <v>5</v>
      </c>
      <c r="P32" s="6"/>
    </row>
    <row r="33" spans="1:22" ht="21" customHeight="1" x14ac:dyDescent="0.2">
      <c r="A33" s="155" t="s">
        <v>5</v>
      </c>
      <c r="B33" s="69">
        <v>0</v>
      </c>
      <c r="C33" s="69">
        <v>0</v>
      </c>
      <c r="D33" s="69">
        <v>0</v>
      </c>
      <c r="E33" s="69">
        <v>0</v>
      </c>
      <c r="F33" s="69">
        <v>2</v>
      </c>
      <c r="G33" s="69">
        <v>1</v>
      </c>
      <c r="H33" s="176">
        <v>3</v>
      </c>
      <c r="I33" s="176">
        <v>3</v>
      </c>
      <c r="J33" s="69">
        <v>1</v>
      </c>
      <c r="K33" s="69">
        <v>3</v>
      </c>
      <c r="L33" s="175">
        <v>5</v>
      </c>
      <c r="M33" s="175">
        <v>6</v>
      </c>
      <c r="N33" s="146">
        <v>13</v>
      </c>
      <c r="O33" s="112">
        <v>6</v>
      </c>
      <c r="P33" s="6"/>
      <c r="V33" s="136"/>
    </row>
    <row r="34" spans="1:22" ht="21" customHeight="1" x14ac:dyDescent="0.2">
      <c r="A34" s="155" t="s">
        <v>18</v>
      </c>
      <c r="B34" s="69">
        <v>0</v>
      </c>
      <c r="C34" s="69">
        <v>0</v>
      </c>
      <c r="D34" s="69">
        <v>0</v>
      </c>
      <c r="E34" s="69">
        <v>0</v>
      </c>
      <c r="F34" s="175">
        <v>5</v>
      </c>
      <c r="G34" s="69">
        <v>2</v>
      </c>
      <c r="H34" s="69">
        <v>2</v>
      </c>
      <c r="I34" s="69">
        <v>1</v>
      </c>
      <c r="J34" s="175">
        <v>5</v>
      </c>
      <c r="K34" s="69">
        <v>2</v>
      </c>
      <c r="L34" s="69">
        <v>3</v>
      </c>
      <c r="M34" s="69">
        <v>4</v>
      </c>
      <c r="N34" s="146">
        <v>14</v>
      </c>
      <c r="O34" s="111">
        <v>7</v>
      </c>
      <c r="P34" s="6"/>
    </row>
    <row r="35" spans="1:22" ht="21" customHeight="1" x14ac:dyDescent="0.2">
      <c r="A35" s="155" t="s">
        <v>48</v>
      </c>
      <c r="B35" s="69">
        <v>0</v>
      </c>
      <c r="C35" s="69">
        <v>0</v>
      </c>
      <c r="D35" s="69">
        <v>0</v>
      </c>
      <c r="E35" s="69">
        <v>0</v>
      </c>
      <c r="F35" s="175">
        <v>5</v>
      </c>
      <c r="G35" s="69">
        <v>5</v>
      </c>
      <c r="H35" s="69">
        <v>5</v>
      </c>
      <c r="I35" s="175">
        <v>8</v>
      </c>
      <c r="J35" s="69">
        <v>2</v>
      </c>
      <c r="K35" s="69">
        <v>2</v>
      </c>
      <c r="L35" s="69">
        <v>2</v>
      </c>
      <c r="M35" s="69">
        <v>2</v>
      </c>
      <c r="N35" s="146">
        <v>18</v>
      </c>
      <c r="O35" s="111">
        <v>8</v>
      </c>
      <c r="P35" s="6"/>
    </row>
    <row r="36" spans="1:22" ht="21" customHeight="1" x14ac:dyDescent="0.2">
      <c r="A36" s="155" t="s">
        <v>4</v>
      </c>
      <c r="B36" s="69">
        <v>0</v>
      </c>
      <c r="C36" s="69">
        <v>0</v>
      </c>
      <c r="D36" s="69">
        <v>0</v>
      </c>
      <c r="E36" s="69">
        <v>0</v>
      </c>
      <c r="F36" s="69">
        <v>4</v>
      </c>
      <c r="G36" s="69">
        <v>5</v>
      </c>
      <c r="H36" s="175">
        <v>5</v>
      </c>
      <c r="I36" s="175">
        <v>8</v>
      </c>
      <c r="J36" s="69">
        <v>1</v>
      </c>
      <c r="K36" s="69">
        <v>4</v>
      </c>
      <c r="L36" s="69">
        <v>2</v>
      </c>
      <c r="M36" s="69">
        <v>3</v>
      </c>
      <c r="N36" s="146">
        <v>19</v>
      </c>
      <c r="O36" s="111">
        <v>9</v>
      </c>
      <c r="P36" s="6"/>
    </row>
    <row r="37" spans="1:22" ht="21" customHeight="1" x14ac:dyDescent="0.2">
      <c r="A37" s="155" t="s">
        <v>47</v>
      </c>
      <c r="B37" s="69">
        <v>0</v>
      </c>
      <c r="C37" s="69">
        <v>0</v>
      </c>
      <c r="D37" s="69">
        <v>0</v>
      </c>
      <c r="E37" s="69">
        <v>0</v>
      </c>
      <c r="F37" s="69">
        <v>5</v>
      </c>
      <c r="G37" s="175">
        <v>8</v>
      </c>
      <c r="H37" s="69">
        <v>1</v>
      </c>
      <c r="I37" s="69">
        <v>2</v>
      </c>
      <c r="J37" s="69">
        <v>4</v>
      </c>
      <c r="K37" s="175">
        <v>7</v>
      </c>
      <c r="L37" s="69">
        <v>4</v>
      </c>
      <c r="M37" s="69">
        <v>3</v>
      </c>
      <c r="N37" s="146">
        <v>19</v>
      </c>
      <c r="O37" s="111">
        <v>10</v>
      </c>
      <c r="P37" s="6"/>
    </row>
    <row r="38" spans="1:22" ht="21" customHeight="1" x14ac:dyDescent="0.2">
      <c r="A38" s="155" t="s">
        <v>19</v>
      </c>
      <c r="B38" s="69">
        <v>0</v>
      </c>
      <c r="C38" s="69">
        <v>0</v>
      </c>
      <c r="D38" s="69">
        <v>0</v>
      </c>
      <c r="E38" s="69">
        <v>0</v>
      </c>
      <c r="F38" s="69">
        <v>4</v>
      </c>
      <c r="G38" s="69">
        <v>4</v>
      </c>
      <c r="H38" s="69">
        <v>4</v>
      </c>
      <c r="I38" s="176">
        <v>4</v>
      </c>
      <c r="J38" s="175">
        <v>5</v>
      </c>
      <c r="K38" s="69">
        <v>1</v>
      </c>
      <c r="L38" s="175">
        <v>6</v>
      </c>
      <c r="M38" s="69">
        <v>3</v>
      </c>
      <c r="N38" s="146">
        <v>20</v>
      </c>
      <c r="O38" s="111">
        <v>11</v>
      </c>
      <c r="P38" s="6"/>
    </row>
    <row r="39" spans="1:22" ht="21" customHeight="1" x14ac:dyDescent="0.2">
      <c r="A39" s="155" t="s">
        <v>1</v>
      </c>
      <c r="B39" s="69">
        <v>0</v>
      </c>
      <c r="C39" s="69">
        <v>0</v>
      </c>
      <c r="D39" s="69">
        <v>0</v>
      </c>
      <c r="E39" s="69">
        <v>0</v>
      </c>
      <c r="F39" s="69">
        <v>4</v>
      </c>
      <c r="G39" s="176">
        <v>4</v>
      </c>
      <c r="H39" s="175">
        <v>7</v>
      </c>
      <c r="I39" s="69">
        <v>4</v>
      </c>
      <c r="J39" s="69">
        <v>3</v>
      </c>
      <c r="K39" s="69">
        <v>2</v>
      </c>
      <c r="L39" s="69">
        <v>4</v>
      </c>
      <c r="M39" s="175">
        <v>5</v>
      </c>
      <c r="N39" s="146">
        <v>21</v>
      </c>
      <c r="O39" s="112">
        <v>12</v>
      </c>
      <c r="P39" s="6"/>
    </row>
    <row r="40" spans="1:22" ht="21" customHeight="1" x14ac:dyDescent="0.2">
      <c r="A40" s="155" t="s">
        <v>42</v>
      </c>
      <c r="B40" s="69">
        <v>0</v>
      </c>
      <c r="C40" s="69">
        <v>0</v>
      </c>
      <c r="D40" s="69">
        <v>0</v>
      </c>
      <c r="E40" s="69">
        <v>0</v>
      </c>
      <c r="F40" s="69">
        <v>3</v>
      </c>
      <c r="G40" s="69">
        <v>4</v>
      </c>
      <c r="H40" s="175">
        <v>8</v>
      </c>
      <c r="I40" s="69">
        <v>5</v>
      </c>
      <c r="J40" s="175">
        <v>8</v>
      </c>
      <c r="K40" s="69">
        <v>8</v>
      </c>
      <c r="L40" s="69">
        <v>1</v>
      </c>
      <c r="M40" s="69">
        <v>2</v>
      </c>
      <c r="N40" s="146">
        <v>23</v>
      </c>
      <c r="O40" s="7">
        <v>13</v>
      </c>
      <c r="P40" s="6"/>
    </row>
    <row r="41" spans="1:22" ht="21" customHeight="1" x14ac:dyDescent="0.2">
      <c r="A41" s="155" t="s">
        <v>46</v>
      </c>
      <c r="B41" s="69">
        <v>0</v>
      </c>
      <c r="C41" s="69">
        <v>0</v>
      </c>
      <c r="D41" s="69">
        <v>0</v>
      </c>
      <c r="E41" s="69">
        <v>0</v>
      </c>
      <c r="F41" s="69">
        <v>1</v>
      </c>
      <c r="G41" s="69">
        <v>3</v>
      </c>
      <c r="H41" s="175">
        <v>6</v>
      </c>
      <c r="I41" s="69">
        <v>5</v>
      </c>
      <c r="J41" s="175">
        <v>7</v>
      </c>
      <c r="K41" s="69">
        <v>5</v>
      </c>
      <c r="L41" s="69">
        <v>4</v>
      </c>
      <c r="M41" s="69">
        <v>5</v>
      </c>
      <c r="N41" s="146">
        <v>23</v>
      </c>
      <c r="O41" s="170">
        <v>14</v>
      </c>
      <c r="P41" s="6"/>
    </row>
    <row r="42" spans="1:22" ht="21" customHeight="1" x14ac:dyDescent="0.2">
      <c r="A42" s="155" t="s">
        <v>3</v>
      </c>
      <c r="B42" s="69">
        <v>0</v>
      </c>
      <c r="C42" s="69">
        <v>0</v>
      </c>
      <c r="D42" s="69">
        <v>0</v>
      </c>
      <c r="E42" s="69">
        <v>0</v>
      </c>
      <c r="F42" s="175">
        <v>6</v>
      </c>
      <c r="G42" s="175">
        <v>8</v>
      </c>
      <c r="H42" s="69">
        <v>4</v>
      </c>
      <c r="I42" s="69">
        <v>4</v>
      </c>
      <c r="J42" s="69">
        <v>4</v>
      </c>
      <c r="K42" s="69">
        <v>4</v>
      </c>
      <c r="L42" s="69">
        <v>2</v>
      </c>
      <c r="M42" s="69">
        <v>6</v>
      </c>
      <c r="N42" s="146">
        <v>24</v>
      </c>
      <c r="O42" s="111">
        <v>15</v>
      </c>
      <c r="P42" s="6"/>
    </row>
    <row r="43" spans="1:22" ht="21" customHeight="1" x14ac:dyDescent="0.2">
      <c r="A43" s="155" t="s">
        <v>50</v>
      </c>
      <c r="B43" s="69">
        <v>0</v>
      </c>
      <c r="C43" s="69">
        <v>0</v>
      </c>
      <c r="D43" s="69">
        <v>0</v>
      </c>
      <c r="E43" s="69">
        <v>0</v>
      </c>
      <c r="F43" s="69">
        <v>3</v>
      </c>
      <c r="G43" s="69">
        <v>2</v>
      </c>
      <c r="H43" s="69">
        <v>8</v>
      </c>
      <c r="I43" s="175">
        <v>8</v>
      </c>
      <c r="J43" s="175">
        <v>8</v>
      </c>
      <c r="K43" s="69">
        <v>8</v>
      </c>
      <c r="L43" s="69">
        <v>1</v>
      </c>
      <c r="M43" s="69">
        <v>3</v>
      </c>
      <c r="N43" s="146">
        <v>25</v>
      </c>
      <c r="O43" s="1">
        <v>16</v>
      </c>
      <c r="P43" s="6"/>
    </row>
    <row r="44" spans="1:22" ht="21" customHeight="1" x14ac:dyDescent="0.2">
      <c r="A44" s="156" t="s">
        <v>0</v>
      </c>
      <c r="B44" s="69">
        <v>0</v>
      </c>
      <c r="C44" s="69">
        <v>0</v>
      </c>
      <c r="D44" s="69">
        <v>0</v>
      </c>
      <c r="E44" s="69">
        <v>0</v>
      </c>
      <c r="F44" s="69">
        <v>8</v>
      </c>
      <c r="G44" s="69">
        <v>3</v>
      </c>
      <c r="H44" s="69">
        <v>2</v>
      </c>
      <c r="I44" s="69">
        <v>3</v>
      </c>
      <c r="J44" s="175">
        <v>8</v>
      </c>
      <c r="K44" s="175">
        <v>8</v>
      </c>
      <c r="L44" s="69">
        <v>5</v>
      </c>
      <c r="M44" s="69">
        <v>4</v>
      </c>
      <c r="N44" s="146">
        <v>25</v>
      </c>
      <c r="O44" s="111">
        <v>17</v>
      </c>
      <c r="P44" s="6"/>
    </row>
    <row r="45" spans="1:22" ht="21" customHeight="1" x14ac:dyDescent="0.2">
      <c r="A45" s="155" t="s">
        <v>59</v>
      </c>
      <c r="B45" s="69">
        <v>0</v>
      </c>
      <c r="C45" s="69">
        <v>0</v>
      </c>
      <c r="D45" s="69">
        <v>0</v>
      </c>
      <c r="E45" s="69">
        <v>0</v>
      </c>
      <c r="F45" s="69">
        <v>3</v>
      </c>
      <c r="G45" s="175">
        <v>7</v>
      </c>
      <c r="H45" s="69">
        <v>5</v>
      </c>
      <c r="I45" s="69">
        <v>5</v>
      </c>
      <c r="J45" s="69">
        <v>7</v>
      </c>
      <c r="K45" s="175">
        <v>8</v>
      </c>
      <c r="L45" s="69">
        <v>4</v>
      </c>
      <c r="M45" s="69">
        <v>7</v>
      </c>
      <c r="N45" s="146">
        <v>31</v>
      </c>
      <c r="O45" s="111">
        <v>18</v>
      </c>
      <c r="P45" s="6"/>
    </row>
    <row r="46" spans="1:22" ht="21" customHeight="1" x14ac:dyDescent="0.2">
      <c r="A46" s="155" t="s">
        <v>61</v>
      </c>
      <c r="B46" s="69">
        <v>0</v>
      </c>
      <c r="C46" s="69">
        <v>0</v>
      </c>
      <c r="D46" s="69">
        <v>0</v>
      </c>
      <c r="E46" s="69">
        <v>0</v>
      </c>
      <c r="F46" s="69">
        <v>8</v>
      </c>
      <c r="G46" s="175">
        <v>8</v>
      </c>
      <c r="H46" s="69">
        <v>4</v>
      </c>
      <c r="I46" s="175">
        <v>14</v>
      </c>
      <c r="J46" s="69">
        <v>8</v>
      </c>
      <c r="K46" s="69">
        <v>4</v>
      </c>
      <c r="L46" s="69">
        <v>8</v>
      </c>
      <c r="M46" s="69">
        <v>8</v>
      </c>
      <c r="N46" s="146">
        <v>40</v>
      </c>
      <c r="O46" s="111">
        <v>19</v>
      </c>
      <c r="P46" s="6"/>
    </row>
    <row r="47" spans="1:22" ht="21" customHeight="1" x14ac:dyDescent="0.2">
      <c r="A47" s="156" t="s">
        <v>44</v>
      </c>
      <c r="B47" s="69">
        <v>0</v>
      </c>
      <c r="C47" s="69">
        <v>0</v>
      </c>
      <c r="D47" s="69">
        <v>0</v>
      </c>
      <c r="E47" s="69">
        <v>0</v>
      </c>
      <c r="F47" s="69">
        <v>7</v>
      </c>
      <c r="G47" s="69">
        <v>8</v>
      </c>
      <c r="H47" s="69">
        <v>8</v>
      </c>
      <c r="I47" s="175">
        <v>8</v>
      </c>
      <c r="J47" s="175">
        <v>8</v>
      </c>
      <c r="K47" s="69">
        <v>8</v>
      </c>
      <c r="L47" s="69">
        <v>8</v>
      </c>
      <c r="M47" s="69">
        <v>8</v>
      </c>
      <c r="N47" s="146">
        <v>46</v>
      </c>
      <c r="O47" s="111">
        <v>20</v>
      </c>
      <c r="P47" s="6"/>
    </row>
    <row r="48" spans="1:22" s="37" customFormat="1" ht="21" customHeight="1" x14ac:dyDescent="0.2">
      <c r="A48" s="156" t="s">
        <v>62</v>
      </c>
      <c r="B48" s="69">
        <v>0</v>
      </c>
      <c r="C48" s="69">
        <v>0</v>
      </c>
      <c r="D48" s="69">
        <v>0</v>
      </c>
      <c r="E48" s="69">
        <v>0</v>
      </c>
      <c r="F48" s="69">
        <v>8</v>
      </c>
      <c r="G48" s="175">
        <v>7</v>
      </c>
      <c r="H48" s="175">
        <v>7</v>
      </c>
      <c r="I48" s="69">
        <v>14</v>
      </c>
      <c r="J48" s="69">
        <v>14</v>
      </c>
      <c r="K48" s="69">
        <v>14</v>
      </c>
      <c r="L48" s="69">
        <v>14</v>
      </c>
      <c r="M48" s="69">
        <v>14</v>
      </c>
      <c r="N48" s="146">
        <v>78</v>
      </c>
      <c r="O48" s="112">
        <v>21</v>
      </c>
      <c r="P48" s="36"/>
    </row>
    <row r="49" spans="1:16" s="37" customFormat="1" ht="21" customHeight="1" thickBot="1" x14ac:dyDescent="0.25">
      <c r="A49" s="179" t="s">
        <v>22</v>
      </c>
      <c r="B49" s="69"/>
      <c r="C49" s="69"/>
      <c r="D49" s="69"/>
      <c r="E49" s="69"/>
      <c r="F49" s="180"/>
      <c r="G49" s="180"/>
      <c r="H49" s="180"/>
      <c r="I49" s="180"/>
      <c r="J49" s="180"/>
      <c r="K49" s="180"/>
      <c r="L49" s="178"/>
      <c r="M49" s="178"/>
      <c r="N49" s="168" t="s">
        <v>22</v>
      </c>
      <c r="O49" s="171" t="s">
        <v>27</v>
      </c>
      <c r="P49" s="36"/>
    </row>
    <row r="50" spans="1:16" s="37" customFormat="1" ht="21" customHeight="1" thickBot="1" x14ac:dyDescent="0.25">
      <c r="O50" s="111" t="s">
        <v>37</v>
      </c>
      <c r="P50" s="36"/>
    </row>
    <row r="51" spans="1:16" s="37" customFormat="1" ht="21" customHeight="1" thickBot="1" x14ac:dyDescent="0.25">
      <c r="A51" s="26" t="s">
        <v>38</v>
      </c>
      <c r="B51" s="27" t="s">
        <v>6</v>
      </c>
      <c r="C51" s="27" t="s">
        <v>7</v>
      </c>
      <c r="D51" s="27" t="s">
        <v>8</v>
      </c>
      <c r="E51" s="27" t="s">
        <v>9</v>
      </c>
      <c r="F51" s="27" t="s">
        <v>10</v>
      </c>
      <c r="G51" s="27" t="s">
        <v>11</v>
      </c>
      <c r="H51" s="27" t="s">
        <v>12</v>
      </c>
      <c r="I51" s="27" t="s">
        <v>13</v>
      </c>
      <c r="J51" s="27" t="s">
        <v>14</v>
      </c>
      <c r="K51" s="27" t="s">
        <v>15</v>
      </c>
      <c r="L51" s="27" t="s">
        <v>16</v>
      </c>
      <c r="M51" s="28" t="s">
        <v>17</v>
      </c>
      <c r="N51" s="52"/>
      <c r="O51" s="113"/>
      <c r="P51" s="36"/>
    </row>
    <row r="52" spans="1:16" s="37" customFormat="1" ht="21" customHeight="1" x14ac:dyDescent="0.2">
      <c r="A52" s="49" t="s">
        <v>23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5"/>
      <c r="O52" s="62"/>
      <c r="P52" s="36"/>
    </row>
    <row r="53" spans="1:16" ht="21" customHeight="1" thickBot="1" x14ac:dyDescent="0.25">
      <c r="A53" s="23" t="s">
        <v>41</v>
      </c>
      <c r="B53" s="50" t="s">
        <v>40</v>
      </c>
      <c r="C53" s="50" t="s">
        <v>40</v>
      </c>
      <c r="D53" s="50" t="s">
        <v>40</v>
      </c>
      <c r="E53" s="50" t="s">
        <v>40</v>
      </c>
      <c r="F53" s="50" t="s">
        <v>40</v>
      </c>
      <c r="G53" s="50" t="s">
        <v>40</v>
      </c>
      <c r="H53" s="50" t="s">
        <v>40</v>
      </c>
      <c r="I53" s="50" t="s">
        <v>40</v>
      </c>
      <c r="J53" s="50" t="s">
        <v>40</v>
      </c>
      <c r="K53" s="50" t="s">
        <v>40</v>
      </c>
      <c r="L53" s="50" t="s">
        <v>40</v>
      </c>
      <c r="M53" s="51" t="s">
        <v>40</v>
      </c>
      <c r="N53" s="4"/>
      <c r="O53" s="53"/>
    </row>
    <row r="54" spans="1:16" ht="21" customHeight="1" x14ac:dyDescent="0.25">
      <c r="A54" s="155" t="s">
        <v>42</v>
      </c>
      <c r="B54" s="108" t="s">
        <v>56</v>
      </c>
      <c r="C54" s="108" t="s">
        <v>57</v>
      </c>
      <c r="D54" s="108" t="s">
        <v>58</v>
      </c>
      <c r="E54" s="108" t="s">
        <v>57</v>
      </c>
      <c r="F54" s="108" t="s">
        <v>56</v>
      </c>
      <c r="G54" s="108" t="s">
        <v>58</v>
      </c>
      <c r="H54" s="108" t="s">
        <v>58</v>
      </c>
      <c r="I54" s="108" t="s">
        <v>56</v>
      </c>
      <c r="J54" s="108" t="s">
        <v>57</v>
      </c>
      <c r="K54" s="108" t="s">
        <v>57</v>
      </c>
      <c r="L54" s="108" t="s">
        <v>56</v>
      </c>
      <c r="M54" s="109" t="s">
        <v>58</v>
      </c>
      <c r="N54" s="4"/>
      <c r="O54" s="48"/>
    </row>
    <row r="55" spans="1:16" ht="21" customHeight="1" x14ac:dyDescent="0.25">
      <c r="A55" s="155" t="s">
        <v>44</v>
      </c>
      <c r="B55" s="72" t="s">
        <v>57</v>
      </c>
      <c r="C55" s="72" t="s">
        <v>58</v>
      </c>
      <c r="D55" s="72" t="s">
        <v>56</v>
      </c>
      <c r="E55" s="72" t="s">
        <v>56</v>
      </c>
      <c r="F55" s="72" t="s">
        <v>57</v>
      </c>
      <c r="G55" s="72" t="s">
        <v>58</v>
      </c>
      <c r="H55" s="72" t="s">
        <v>56</v>
      </c>
      <c r="I55" s="72" t="s">
        <v>58</v>
      </c>
      <c r="J55" s="72" t="s">
        <v>57</v>
      </c>
      <c r="K55" s="72" t="s">
        <v>58</v>
      </c>
      <c r="L55" s="72" t="s">
        <v>56</v>
      </c>
      <c r="M55" s="73" t="s">
        <v>57</v>
      </c>
      <c r="N55" s="4"/>
    </row>
    <row r="56" spans="1:16" ht="21" customHeight="1" x14ac:dyDescent="0.25">
      <c r="A56" s="155" t="s">
        <v>59</v>
      </c>
      <c r="B56" s="72" t="s">
        <v>58</v>
      </c>
      <c r="C56" s="72" t="s">
        <v>57</v>
      </c>
      <c r="D56" s="72" t="s">
        <v>56</v>
      </c>
      <c r="E56" s="72" t="s">
        <v>57</v>
      </c>
      <c r="F56" s="72" t="s">
        <v>58</v>
      </c>
      <c r="G56" s="72" t="s">
        <v>56</v>
      </c>
      <c r="H56" s="72" t="s">
        <v>58</v>
      </c>
      <c r="I56" s="72" t="s">
        <v>57</v>
      </c>
      <c r="J56" s="72" t="s">
        <v>56</v>
      </c>
      <c r="K56" s="72" t="s">
        <v>56</v>
      </c>
      <c r="L56" s="72" t="s">
        <v>57</v>
      </c>
      <c r="M56" s="73" t="s">
        <v>58</v>
      </c>
      <c r="N56" s="4"/>
    </row>
    <row r="57" spans="1:16" ht="21" customHeight="1" x14ac:dyDescent="0.25">
      <c r="A57" s="155" t="s">
        <v>1</v>
      </c>
      <c r="B57" s="72" t="s">
        <v>56</v>
      </c>
      <c r="C57" s="72" t="s">
        <v>58</v>
      </c>
      <c r="D57" s="72" t="s">
        <v>57</v>
      </c>
      <c r="E57" s="72" t="s">
        <v>58</v>
      </c>
      <c r="F57" s="72" t="s">
        <v>57</v>
      </c>
      <c r="G57" s="72" t="s">
        <v>56</v>
      </c>
      <c r="H57" s="72" t="s">
        <v>57</v>
      </c>
      <c r="I57" s="72" t="s">
        <v>56</v>
      </c>
      <c r="J57" s="72" t="s">
        <v>58</v>
      </c>
      <c r="K57" s="72" t="s">
        <v>57</v>
      </c>
      <c r="L57" s="72" t="s">
        <v>56</v>
      </c>
      <c r="M57" s="73" t="s">
        <v>58</v>
      </c>
      <c r="N57" s="4"/>
    </row>
    <row r="58" spans="1:16" ht="21" customHeight="1" x14ac:dyDescent="0.25">
      <c r="A58" s="155" t="s">
        <v>46</v>
      </c>
      <c r="B58" s="72" t="s">
        <v>57</v>
      </c>
      <c r="C58" s="72" t="s">
        <v>58</v>
      </c>
      <c r="D58" s="72" t="s">
        <v>56</v>
      </c>
      <c r="E58" s="72" t="s">
        <v>56</v>
      </c>
      <c r="F58" s="72" t="s">
        <v>58</v>
      </c>
      <c r="G58" s="72" t="s">
        <v>57</v>
      </c>
      <c r="H58" s="72" t="s">
        <v>57</v>
      </c>
      <c r="I58" s="72" t="s">
        <v>58</v>
      </c>
      <c r="J58" s="72" t="s">
        <v>56</v>
      </c>
      <c r="K58" s="72" t="s">
        <v>58</v>
      </c>
      <c r="L58" s="72" t="s">
        <v>56</v>
      </c>
      <c r="M58" s="73" t="s">
        <v>57</v>
      </c>
      <c r="N58" s="4"/>
    </row>
    <row r="59" spans="1:16" ht="21" customHeight="1" x14ac:dyDescent="0.25">
      <c r="A59" s="155" t="s">
        <v>19</v>
      </c>
      <c r="B59" s="72" t="s">
        <v>58</v>
      </c>
      <c r="C59" s="72" t="s">
        <v>56</v>
      </c>
      <c r="D59" s="72" t="s">
        <v>57</v>
      </c>
      <c r="E59" s="72" t="s">
        <v>58</v>
      </c>
      <c r="F59" s="72" t="s">
        <v>56</v>
      </c>
      <c r="G59" s="72" t="s">
        <v>57</v>
      </c>
      <c r="H59" s="72" t="s">
        <v>56</v>
      </c>
      <c r="I59" s="72" t="s">
        <v>57</v>
      </c>
      <c r="J59" s="72" t="s">
        <v>58</v>
      </c>
      <c r="K59" s="72" t="s">
        <v>57</v>
      </c>
      <c r="L59" s="72" t="s">
        <v>58</v>
      </c>
      <c r="M59" s="73" t="s">
        <v>56</v>
      </c>
      <c r="N59" s="4"/>
    </row>
    <row r="60" spans="1:16" ht="21" customHeight="1" x14ac:dyDescent="0.25">
      <c r="A60" s="155" t="s">
        <v>62</v>
      </c>
      <c r="B60" s="72" t="s">
        <v>58</v>
      </c>
      <c r="C60" s="72" t="s">
        <v>57</v>
      </c>
      <c r="D60" s="72" t="s">
        <v>56</v>
      </c>
      <c r="E60" s="72" t="s">
        <v>57</v>
      </c>
      <c r="F60" s="72" t="s">
        <v>58</v>
      </c>
      <c r="G60" s="72" t="s">
        <v>56</v>
      </c>
      <c r="H60" s="72" t="s">
        <v>58</v>
      </c>
      <c r="I60" s="72" t="s">
        <v>56</v>
      </c>
      <c r="J60" s="72" t="s">
        <v>57</v>
      </c>
      <c r="K60" s="72" t="s">
        <v>56</v>
      </c>
      <c r="L60" s="72" t="s">
        <v>57</v>
      </c>
      <c r="M60" s="73" t="s">
        <v>58</v>
      </c>
      <c r="N60" s="4"/>
    </row>
    <row r="61" spans="1:16" ht="21" customHeight="1" x14ac:dyDescent="0.25">
      <c r="A61" s="155" t="s">
        <v>60</v>
      </c>
      <c r="B61" s="72" t="s">
        <v>56</v>
      </c>
      <c r="C61" s="72" t="s">
        <v>58</v>
      </c>
      <c r="D61" s="72" t="s">
        <v>57</v>
      </c>
      <c r="E61" s="72" t="s">
        <v>56</v>
      </c>
      <c r="F61" s="72" t="s">
        <v>58</v>
      </c>
      <c r="G61" s="72" t="s">
        <v>57</v>
      </c>
      <c r="H61" s="72" t="s">
        <v>58</v>
      </c>
      <c r="I61" s="72" t="s">
        <v>56</v>
      </c>
      <c r="J61" s="72" t="s">
        <v>57</v>
      </c>
      <c r="K61" s="72" t="s">
        <v>58</v>
      </c>
      <c r="L61" s="72" t="s">
        <v>56</v>
      </c>
      <c r="M61" s="73" t="s">
        <v>57</v>
      </c>
      <c r="N61" s="4"/>
    </row>
    <row r="62" spans="1:16" ht="21" customHeight="1" x14ac:dyDescent="0.25">
      <c r="A62" s="155" t="s">
        <v>45</v>
      </c>
      <c r="B62" s="72" t="s">
        <v>57</v>
      </c>
      <c r="C62" s="72" t="s">
        <v>56</v>
      </c>
      <c r="D62" s="72" t="s">
        <v>58</v>
      </c>
      <c r="E62" s="72" t="s">
        <v>58</v>
      </c>
      <c r="F62" s="72" t="s">
        <v>56</v>
      </c>
      <c r="G62" s="72" t="s">
        <v>57</v>
      </c>
      <c r="H62" s="72" t="s">
        <v>57</v>
      </c>
      <c r="I62" s="72" t="s">
        <v>58</v>
      </c>
      <c r="J62" s="72" t="s">
        <v>56</v>
      </c>
      <c r="K62" s="72" t="s">
        <v>56</v>
      </c>
      <c r="L62" s="72" t="s">
        <v>57</v>
      </c>
      <c r="M62" s="73" t="s">
        <v>58</v>
      </c>
      <c r="N62" s="4"/>
    </row>
    <row r="63" spans="1:16" ht="21" customHeight="1" x14ac:dyDescent="0.25">
      <c r="A63" s="155" t="s">
        <v>4</v>
      </c>
      <c r="B63" s="72" t="s">
        <v>58</v>
      </c>
      <c r="C63" s="72" t="s">
        <v>57</v>
      </c>
      <c r="D63" s="72" t="s">
        <v>56</v>
      </c>
      <c r="E63" s="72" t="s">
        <v>56</v>
      </c>
      <c r="F63" s="72" t="s">
        <v>58</v>
      </c>
      <c r="G63" s="72" t="s">
        <v>57</v>
      </c>
      <c r="H63" s="72" t="s">
        <v>57</v>
      </c>
      <c r="I63" s="72" t="s">
        <v>58</v>
      </c>
      <c r="J63" s="72" t="s">
        <v>56</v>
      </c>
      <c r="K63" s="72" t="s">
        <v>58</v>
      </c>
      <c r="L63" s="72" t="s">
        <v>56</v>
      </c>
      <c r="M63" s="73" t="s">
        <v>57</v>
      </c>
      <c r="N63" s="4"/>
    </row>
    <row r="64" spans="1:16" ht="21" customHeight="1" x14ac:dyDescent="0.25">
      <c r="A64" s="155" t="s">
        <v>47</v>
      </c>
      <c r="B64" s="72" t="s">
        <v>58</v>
      </c>
      <c r="C64" s="72" t="s">
        <v>56</v>
      </c>
      <c r="D64" s="72" t="s">
        <v>57</v>
      </c>
      <c r="E64" s="72" t="s">
        <v>58</v>
      </c>
      <c r="F64" s="72" t="s">
        <v>56</v>
      </c>
      <c r="G64" s="72" t="s">
        <v>57</v>
      </c>
      <c r="H64" s="72" t="s">
        <v>56</v>
      </c>
      <c r="I64" s="72" t="s">
        <v>57</v>
      </c>
      <c r="J64" s="72" t="s">
        <v>58</v>
      </c>
      <c r="K64" s="72" t="s">
        <v>57</v>
      </c>
      <c r="L64" s="72" t="s">
        <v>58</v>
      </c>
      <c r="M64" s="73" t="s">
        <v>56</v>
      </c>
      <c r="N64" s="4"/>
    </row>
    <row r="65" spans="1:14" ht="21" customHeight="1" x14ac:dyDescent="0.25">
      <c r="A65" s="155" t="s">
        <v>3</v>
      </c>
      <c r="B65" s="72" t="s">
        <v>56</v>
      </c>
      <c r="C65" s="72" t="s">
        <v>57</v>
      </c>
      <c r="D65" s="72" t="s">
        <v>58</v>
      </c>
      <c r="E65" s="72" t="s">
        <v>57</v>
      </c>
      <c r="F65" s="72" t="s">
        <v>56</v>
      </c>
      <c r="G65" s="72" t="s">
        <v>58</v>
      </c>
      <c r="H65" s="72" t="s">
        <v>57</v>
      </c>
      <c r="I65" s="72" t="s">
        <v>58</v>
      </c>
      <c r="J65" s="72" t="s">
        <v>56</v>
      </c>
      <c r="K65" s="72" t="s">
        <v>56</v>
      </c>
      <c r="L65" s="72" t="s">
        <v>58</v>
      </c>
      <c r="M65" s="73" t="s">
        <v>57</v>
      </c>
      <c r="N65" s="4"/>
    </row>
    <row r="66" spans="1:14" ht="21" customHeight="1" x14ac:dyDescent="0.25">
      <c r="A66" s="155" t="s">
        <v>50</v>
      </c>
      <c r="B66" s="72" t="s">
        <v>57</v>
      </c>
      <c r="C66" s="72" t="s">
        <v>56</v>
      </c>
      <c r="D66" s="72" t="s">
        <v>58</v>
      </c>
      <c r="E66" s="72" t="s">
        <v>56</v>
      </c>
      <c r="F66" s="72" t="s">
        <v>57</v>
      </c>
      <c r="G66" s="72" t="s">
        <v>58</v>
      </c>
      <c r="H66" s="72" t="s">
        <v>56</v>
      </c>
      <c r="I66" s="72" t="s">
        <v>57</v>
      </c>
      <c r="J66" s="72" t="s">
        <v>58</v>
      </c>
      <c r="K66" s="72" t="s">
        <v>57</v>
      </c>
      <c r="L66" s="72" t="s">
        <v>58</v>
      </c>
      <c r="M66" s="73" t="s">
        <v>56</v>
      </c>
      <c r="N66" s="4"/>
    </row>
    <row r="67" spans="1:14" ht="21" customHeight="1" x14ac:dyDescent="0.25">
      <c r="A67" s="155" t="s">
        <v>20</v>
      </c>
      <c r="B67" s="72" t="s">
        <v>56</v>
      </c>
      <c r="C67" s="72" t="s">
        <v>58</v>
      </c>
      <c r="D67" s="72" t="s">
        <v>57</v>
      </c>
      <c r="E67" s="72" t="s">
        <v>58</v>
      </c>
      <c r="F67" s="72" t="s">
        <v>57</v>
      </c>
      <c r="G67" s="72" t="s">
        <v>56</v>
      </c>
      <c r="H67" s="72" t="s">
        <v>58</v>
      </c>
      <c r="I67" s="72" t="s">
        <v>56</v>
      </c>
      <c r="J67" s="72" t="s">
        <v>57</v>
      </c>
      <c r="K67" s="72" t="s">
        <v>57</v>
      </c>
      <c r="L67" s="72" t="s">
        <v>58</v>
      </c>
      <c r="M67" s="73" t="s">
        <v>56</v>
      </c>
      <c r="N67" s="4"/>
    </row>
    <row r="68" spans="1:14" ht="21" customHeight="1" x14ac:dyDescent="0.25">
      <c r="A68" s="155" t="s">
        <v>0</v>
      </c>
      <c r="B68" s="72" t="s">
        <v>58</v>
      </c>
      <c r="C68" s="72" t="s">
        <v>56</v>
      </c>
      <c r="D68" s="72" t="s">
        <v>57</v>
      </c>
      <c r="E68" s="72" t="s">
        <v>57</v>
      </c>
      <c r="F68" s="72" t="s">
        <v>58</v>
      </c>
      <c r="G68" s="72" t="s">
        <v>56</v>
      </c>
      <c r="H68" s="72" t="s">
        <v>57</v>
      </c>
      <c r="I68" s="72" t="s">
        <v>58</v>
      </c>
      <c r="J68" s="72" t="s">
        <v>56</v>
      </c>
      <c r="K68" s="72" t="s">
        <v>56</v>
      </c>
      <c r="L68" s="72" t="s">
        <v>58</v>
      </c>
      <c r="M68" s="73" t="s">
        <v>57</v>
      </c>
      <c r="N68" s="4"/>
    </row>
    <row r="69" spans="1:14" ht="21" customHeight="1" x14ac:dyDescent="0.25">
      <c r="A69" s="155" t="s">
        <v>5</v>
      </c>
      <c r="B69" s="72" t="s">
        <v>57</v>
      </c>
      <c r="C69" s="72" t="s">
        <v>56</v>
      </c>
      <c r="D69" s="72" t="s">
        <v>58</v>
      </c>
      <c r="E69" s="72" t="s">
        <v>58</v>
      </c>
      <c r="F69" s="72" t="s">
        <v>57</v>
      </c>
      <c r="G69" s="72" t="s">
        <v>56</v>
      </c>
      <c r="H69" s="72" t="s">
        <v>56</v>
      </c>
      <c r="I69" s="72" t="s">
        <v>57</v>
      </c>
      <c r="J69" s="72" t="s">
        <v>58</v>
      </c>
      <c r="K69" s="72" t="s">
        <v>58</v>
      </c>
      <c r="L69" s="72" t="s">
        <v>57</v>
      </c>
      <c r="M69" s="73" t="s">
        <v>56</v>
      </c>
      <c r="N69" s="4"/>
    </row>
    <row r="70" spans="1:14" ht="21" customHeight="1" x14ac:dyDescent="0.25">
      <c r="A70" s="156" t="s">
        <v>48</v>
      </c>
      <c r="B70" s="72" t="s">
        <v>57</v>
      </c>
      <c r="C70" s="72" t="s">
        <v>58</v>
      </c>
      <c r="D70" s="72" t="s">
        <v>56</v>
      </c>
      <c r="E70" s="72" t="s">
        <v>56</v>
      </c>
      <c r="F70" s="72" t="s">
        <v>57</v>
      </c>
      <c r="G70" s="72" t="s">
        <v>58</v>
      </c>
      <c r="H70" s="72" t="s">
        <v>56</v>
      </c>
      <c r="I70" s="72" t="s">
        <v>57</v>
      </c>
      <c r="J70" s="72" t="s">
        <v>58</v>
      </c>
      <c r="K70" s="72" t="s">
        <v>58</v>
      </c>
      <c r="L70" s="72" t="s">
        <v>57</v>
      </c>
      <c r="M70" s="73" t="s">
        <v>56</v>
      </c>
      <c r="N70" s="4"/>
    </row>
    <row r="71" spans="1:14" ht="21" customHeight="1" x14ac:dyDescent="0.25">
      <c r="A71" s="155" t="s">
        <v>43</v>
      </c>
      <c r="B71" s="72" t="s">
        <v>56</v>
      </c>
      <c r="C71" s="72" t="s">
        <v>57</v>
      </c>
      <c r="D71" s="72" t="s">
        <v>58</v>
      </c>
      <c r="E71" s="72" t="s">
        <v>57</v>
      </c>
      <c r="F71" s="72" t="s">
        <v>56</v>
      </c>
      <c r="G71" s="72" t="s">
        <v>58</v>
      </c>
      <c r="H71" s="72" t="s">
        <v>58</v>
      </c>
      <c r="I71" s="72" t="s">
        <v>56</v>
      </c>
      <c r="J71" s="72" t="s">
        <v>57</v>
      </c>
      <c r="K71" s="72" t="s">
        <v>56</v>
      </c>
      <c r="L71" s="72" t="s">
        <v>57</v>
      </c>
      <c r="M71" s="73" t="s">
        <v>58</v>
      </c>
      <c r="N71" s="4"/>
    </row>
    <row r="72" spans="1:14" ht="21" customHeight="1" x14ac:dyDescent="0.25">
      <c r="A72" s="156" t="s">
        <v>61</v>
      </c>
      <c r="B72" s="106" t="s">
        <v>56</v>
      </c>
      <c r="C72" s="106" t="s">
        <v>57</v>
      </c>
      <c r="D72" s="106" t="s">
        <v>58</v>
      </c>
      <c r="E72" s="106" t="s">
        <v>56</v>
      </c>
      <c r="F72" s="106" t="s">
        <v>58</v>
      </c>
      <c r="G72" s="106" t="s">
        <v>57</v>
      </c>
      <c r="H72" s="106" t="s">
        <v>58</v>
      </c>
      <c r="I72" s="106" t="s">
        <v>56</v>
      </c>
      <c r="J72" s="106" t="s">
        <v>57</v>
      </c>
      <c r="K72" s="106" t="s">
        <v>57</v>
      </c>
      <c r="L72" s="106" t="s">
        <v>58</v>
      </c>
      <c r="M72" s="107" t="s">
        <v>56</v>
      </c>
      <c r="N72" s="4"/>
    </row>
    <row r="73" spans="1:14" ht="21" customHeight="1" x14ac:dyDescent="0.25">
      <c r="A73" s="156" t="s">
        <v>18</v>
      </c>
      <c r="B73" s="72" t="s">
        <v>57</v>
      </c>
      <c r="C73" s="72" t="s">
        <v>58</v>
      </c>
      <c r="D73" s="72" t="s">
        <v>56</v>
      </c>
      <c r="E73" s="72" t="s">
        <v>58</v>
      </c>
      <c r="F73" s="72" t="s">
        <v>57</v>
      </c>
      <c r="G73" s="72" t="s">
        <v>56</v>
      </c>
      <c r="H73" s="72" t="s">
        <v>56</v>
      </c>
      <c r="I73" s="72" t="s">
        <v>57</v>
      </c>
      <c r="J73" s="72" t="s">
        <v>58</v>
      </c>
      <c r="K73" s="72" t="s">
        <v>56</v>
      </c>
      <c r="L73" s="72" t="s">
        <v>57</v>
      </c>
      <c r="M73" s="73" t="s">
        <v>58</v>
      </c>
      <c r="N73" s="4"/>
    </row>
    <row r="74" spans="1:14" ht="21" customHeight="1" thickBot="1" x14ac:dyDescent="0.3">
      <c r="A74" s="157" t="s">
        <v>2</v>
      </c>
      <c r="B74" s="74" t="s">
        <v>58</v>
      </c>
      <c r="C74" s="74" t="s">
        <v>56</v>
      </c>
      <c r="D74" s="74" t="s">
        <v>57</v>
      </c>
      <c r="E74" s="74" t="s">
        <v>57</v>
      </c>
      <c r="F74" s="74" t="s">
        <v>56</v>
      </c>
      <c r="G74" s="74" t="s">
        <v>58</v>
      </c>
      <c r="H74" s="74" t="s">
        <v>57</v>
      </c>
      <c r="I74" s="74" t="s">
        <v>58</v>
      </c>
      <c r="J74" s="74" t="s">
        <v>56</v>
      </c>
      <c r="K74" s="74" t="s">
        <v>58</v>
      </c>
      <c r="L74" s="74" t="s">
        <v>56</v>
      </c>
      <c r="M74" s="75" t="s">
        <v>57</v>
      </c>
      <c r="N74" s="4"/>
    </row>
    <row r="75" spans="1:14" ht="21" customHeight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</row>
    <row r="76" spans="1:14" ht="21" customHeight="1" x14ac:dyDescent="0.2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5"/>
    </row>
    <row r="77" spans="1:14" ht="21" customHeight="1" x14ac:dyDescent="0.2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5"/>
    </row>
  </sheetData>
  <sheetProtection insertRows="0" sort="0"/>
  <sortState xmlns:xlrd2="http://schemas.microsoft.com/office/spreadsheetml/2017/richdata2" ref="A28:O74">
    <sortCondition ref="N28:N74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&amp;LPagina &amp;N&amp;C&amp;"-,Vet"&amp;12HSV- Neerbosch-Oost
Competitie 2021&amp;R&amp;D</oddHeader>
    <oddFooter>&amp;LCharles de Schepper&amp;CPagina &amp;P&amp;R&amp;D</oddFooter>
  </headerFooter>
  <rowBreaks count="2" manualBreakCount="2">
    <brk id="26" max="14" man="1"/>
    <brk id="50" max="14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topLeftCell="A5" zoomScaleNormal="100" workbookViewId="0">
      <selection activeCell="B29" sqref="B29:C29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79"/>
      <c r="C2" s="80"/>
      <c r="D2" s="79"/>
      <c r="E2" s="90"/>
    </row>
    <row r="3" spans="1:7" ht="15" customHeight="1" x14ac:dyDescent="0.2">
      <c r="A3" s="92">
        <v>2</v>
      </c>
      <c r="B3" s="79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79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>
        <v>8</v>
      </c>
      <c r="B12" s="79"/>
      <c r="C12" s="80"/>
      <c r="D12" s="79"/>
      <c r="E12" s="90"/>
    </row>
    <row r="13" spans="1:7" ht="15" customHeight="1" x14ac:dyDescent="0.2">
      <c r="A13" s="92">
        <v>9</v>
      </c>
      <c r="B13" s="79"/>
      <c r="C13" s="80"/>
      <c r="D13" s="87"/>
      <c r="E13" s="90"/>
    </row>
    <row r="14" spans="1:7" ht="15" customHeight="1" x14ac:dyDescent="0.2">
      <c r="A14" s="92">
        <v>10</v>
      </c>
      <c r="B14" s="79"/>
      <c r="C14" s="80"/>
      <c r="D14" s="87"/>
      <c r="E14" s="90"/>
    </row>
    <row r="15" spans="1:7" ht="15" customHeight="1" x14ac:dyDescent="0.2">
      <c r="A15" s="92">
        <v>11</v>
      </c>
      <c r="B15" s="79"/>
      <c r="C15" s="80"/>
      <c r="D15" s="79"/>
      <c r="E15" s="90"/>
    </row>
    <row r="16" spans="1:7" ht="15" customHeight="1" x14ac:dyDescent="0.2">
      <c r="A16" s="92">
        <v>12</v>
      </c>
      <c r="B16" s="79"/>
      <c r="C16" s="80"/>
      <c r="D16" s="79"/>
      <c r="E16" s="90"/>
    </row>
    <row r="17" spans="1:5" ht="15" customHeight="1" x14ac:dyDescent="0.2">
      <c r="A17" s="92">
        <v>13</v>
      </c>
      <c r="B17" s="79"/>
      <c r="C17" s="80"/>
      <c r="D17" s="79"/>
      <c r="E17" s="90"/>
    </row>
    <row r="18" spans="1:5" ht="15" customHeight="1" thickBot="1" x14ac:dyDescent="0.25">
      <c r="A18" s="93">
        <v>14</v>
      </c>
      <c r="B18" s="82"/>
      <c r="C18" s="83"/>
      <c r="D18" s="84"/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87"/>
      <c r="E23" s="90"/>
    </row>
    <row r="24" spans="1:5" ht="15" customHeight="1" x14ac:dyDescent="0.2">
      <c r="A24" s="92">
        <v>17</v>
      </c>
      <c r="B24" s="79"/>
      <c r="C24" s="80"/>
      <c r="D24" s="79"/>
      <c r="E24" s="90"/>
    </row>
    <row r="25" spans="1:5" ht="15" customHeight="1" x14ac:dyDescent="0.2">
      <c r="A25" s="92">
        <v>18</v>
      </c>
      <c r="B25" s="79"/>
      <c r="C25" s="80"/>
      <c r="D25" s="79"/>
      <c r="E25" s="90"/>
    </row>
    <row r="26" spans="1:5" ht="15" customHeight="1" x14ac:dyDescent="0.2">
      <c r="A26" s="92">
        <v>19</v>
      </c>
      <c r="B26" s="79"/>
      <c r="C26" s="80"/>
      <c r="D26" s="87"/>
      <c r="E26" s="90"/>
    </row>
    <row r="27" spans="1:5" ht="15" customHeight="1" x14ac:dyDescent="0.2">
      <c r="A27" s="92">
        <v>20</v>
      </c>
      <c r="B27" s="79"/>
      <c r="C27" s="80"/>
      <c r="D27" s="79"/>
      <c r="E27" s="90"/>
    </row>
    <row r="28" spans="1:5" ht="15" customHeight="1" thickBot="1" x14ac:dyDescent="0.25">
      <c r="A28" s="94">
        <v>21</v>
      </c>
      <c r="B28" s="84"/>
      <c r="C28" s="89"/>
      <c r="D28" s="84"/>
      <c r="E28" s="91"/>
    </row>
    <row r="29" spans="1:5" ht="15" customHeight="1" thickBot="1" x14ac:dyDescent="0.25">
      <c r="A29" s="18"/>
      <c r="B29" s="154"/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D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topLeftCell="A5" zoomScaleNormal="100" workbookViewId="0">
      <selection activeCell="B29" sqref="B29:C29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79"/>
      <c r="C2" s="80"/>
      <c r="D2" s="79"/>
      <c r="E2" s="90"/>
    </row>
    <row r="3" spans="1:7" ht="15" customHeight="1" x14ac:dyDescent="0.2">
      <c r="A3" s="92">
        <v>2</v>
      </c>
      <c r="B3" s="79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79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>
        <v>8</v>
      </c>
      <c r="B12" s="79"/>
      <c r="C12" s="80"/>
      <c r="D12" s="87"/>
      <c r="E12" s="90"/>
    </row>
    <row r="13" spans="1:7" ht="15" customHeight="1" x14ac:dyDescent="0.2">
      <c r="A13" s="92">
        <v>9</v>
      </c>
      <c r="B13" s="79"/>
      <c r="C13" s="80"/>
      <c r="D13" s="79"/>
      <c r="E13" s="90"/>
    </row>
    <row r="14" spans="1:7" ht="15" customHeight="1" x14ac:dyDescent="0.2">
      <c r="A14" s="92">
        <v>10</v>
      </c>
      <c r="B14" s="79"/>
      <c r="C14" s="80"/>
      <c r="D14" s="79"/>
      <c r="E14" s="90"/>
    </row>
    <row r="15" spans="1:7" ht="15" customHeight="1" x14ac:dyDescent="0.2">
      <c r="A15" s="92">
        <v>11</v>
      </c>
      <c r="B15" s="79"/>
      <c r="C15" s="80"/>
      <c r="D15" s="87"/>
      <c r="E15" s="90"/>
    </row>
    <row r="16" spans="1:7" ht="15" customHeight="1" x14ac:dyDescent="0.2">
      <c r="A16" s="92">
        <v>12</v>
      </c>
      <c r="B16" s="79"/>
      <c r="C16" s="80"/>
      <c r="D16" s="79"/>
      <c r="E16" s="90"/>
    </row>
    <row r="17" spans="1:5" ht="15" customHeight="1" x14ac:dyDescent="0.2">
      <c r="A17" s="92">
        <v>13</v>
      </c>
      <c r="B17" s="79"/>
      <c r="C17" s="80"/>
      <c r="D17" s="79"/>
      <c r="E17" s="90"/>
    </row>
    <row r="18" spans="1:5" ht="15" customHeight="1" thickBot="1" x14ac:dyDescent="0.25">
      <c r="A18" s="93">
        <v>14</v>
      </c>
      <c r="B18" s="82"/>
      <c r="C18" s="83"/>
      <c r="D18" s="84"/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87"/>
      <c r="E23" s="90"/>
    </row>
    <row r="24" spans="1:5" ht="15" customHeight="1" x14ac:dyDescent="0.2">
      <c r="A24" s="92">
        <v>17</v>
      </c>
      <c r="B24" s="79"/>
      <c r="C24" s="80"/>
      <c r="D24" s="79"/>
      <c r="E24" s="90"/>
    </row>
    <row r="25" spans="1:5" ht="15" customHeight="1" x14ac:dyDescent="0.2">
      <c r="A25" s="92">
        <v>18</v>
      </c>
      <c r="B25" s="79"/>
      <c r="C25" s="80"/>
      <c r="D25" s="79"/>
      <c r="E25" s="90"/>
    </row>
    <row r="26" spans="1:5" ht="15" customHeight="1" x14ac:dyDescent="0.2">
      <c r="A26" s="92">
        <v>19</v>
      </c>
      <c r="B26" s="79"/>
      <c r="C26" s="80"/>
      <c r="D26" s="79"/>
      <c r="E26" s="90"/>
    </row>
    <row r="27" spans="1:5" ht="15" customHeight="1" x14ac:dyDescent="0.2">
      <c r="A27" s="92">
        <v>20</v>
      </c>
      <c r="B27" s="79"/>
      <c r="C27" s="80"/>
      <c r="D27" s="79"/>
      <c r="E27" s="90"/>
    </row>
    <row r="28" spans="1:5" ht="15" customHeight="1" thickBot="1" x14ac:dyDescent="0.25">
      <c r="A28" s="94">
        <v>21</v>
      </c>
      <c r="B28" s="84"/>
      <c r="C28" s="89"/>
      <c r="D28" s="121"/>
      <c r="E28" s="91"/>
    </row>
    <row r="29" spans="1:5" ht="15" customHeight="1" thickBot="1" x14ac:dyDescent="0.25">
      <c r="A29" s="18"/>
      <c r="B29" s="154"/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zoomScaleNormal="100" workbookViewId="0">
      <selection activeCell="B29" sqref="B29:C29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79"/>
      <c r="C2" s="80"/>
      <c r="D2" s="79"/>
      <c r="E2" s="90"/>
    </row>
    <row r="3" spans="1:7" ht="15" customHeight="1" x14ac:dyDescent="0.2">
      <c r="A3" s="92">
        <v>2</v>
      </c>
      <c r="B3" s="95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15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96" t="s">
        <v>28</v>
      </c>
      <c r="B11" s="97" t="s">
        <v>33</v>
      </c>
      <c r="C11" s="97" t="s">
        <v>30</v>
      </c>
      <c r="D11" s="97" t="s">
        <v>22</v>
      </c>
      <c r="E11" s="98" t="s">
        <v>31</v>
      </c>
    </row>
    <row r="12" spans="1:7" ht="15" customHeight="1" x14ac:dyDescent="0.2">
      <c r="A12" s="92">
        <v>8</v>
      </c>
      <c r="B12" s="79"/>
      <c r="C12" s="80"/>
      <c r="D12" s="79"/>
      <c r="E12" s="90"/>
    </row>
    <row r="13" spans="1:7" ht="15" customHeight="1" x14ac:dyDescent="0.2">
      <c r="A13" s="92">
        <v>9</v>
      </c>
      <c r="B13" s="79"/>
      <c r="C13" s="80"/>
      <c r="D13" s="87"/>
      <c r="E13" s="90"/>
    </row>
    <row r="14" spans="1:7" ht="15" customHeight="1" x14ac:dyDescent="0.2">
      <c r="A14" s="92">
        <v>10</v>
      </c>
      <c r="B14" s="79"/>
      <c r="C14" s="80"/>
      <c r="D14" s="79"/>
      <c r="E14" s="90"/>
    </row>
    <row r="15" spans="1:7" ht="15" customHeight="1" x14ac:dyDescent="0.2">
      <c r="A15" s="92">
        <v>11</v>
      </c>
      <c r="B15" s="79"/>
      <c r="C15" s="80"/>
      <c r="D15" s="79"/>
      <c r="E15" s="90"/>
    </row>
    <row r="16" spans="1:7" ht="15" customHeight="1" x14ac:dyDescent="0.2">
      <c r="A16" s="92">
        <v>12</v>
      </c>
      <c r="B16" s="79"/>
      <c r="C16" s="80"/>
      <c r="D16" s="87"/>
      <c r="E16" s="90"/>
    </row>
    <row r="17" spans="1:5" ht="15" customHeight="1" x14ac:dyDescent="0.2">
      <c r="A17" s="92">
        <v>13</v>
      </c>
      <c r="B17" s="79"/>
      <c r="C17" s="80"/>
      <c r="D17" s="79"/>
      <c r="E17" s="90"/>
    </row>
    <row r="18" spans="1:5" ht="15" customHeight="1" thickBot="1" x14ac:dyDescent="0.25">
      <c r="A18" s="93">
        <v>14</v>
      </c>
      <c r="B18" s="82"/>
      <c r="C18" s="83"/>
      <c r="D18" s="84"/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79"/>
      <c r="E23" s="90"/>
    </row>
    <row r="24" spans="1:5" ht="15" customHeight="1" x14ac:dyDescent="0.2">
      <c r="A24" s="92">
        <v>17</v>
      </c>
      <c r="B24" s="79"/>
      <c r="C24" s="80"/>
      <c r="D24" s="79"/>
      <c r="E24" s="90"/>
    </row>
    <row r="25" spans="1:5" ht="15" customHeight="1" x14ac:dyDescent="0.2">
      <c r="A25" s="92">
        <v>18</v>
      </c>
      <c r="B25" s="79"/>
      <c r="C25" s="80"/>
      <c r="D25" s="79"/>
      <c r="E25" s="90"/>
    </row>
    <row r="26" spans="1:5" ht="15" customHeight="1" x14ac:dyDescent="0.2">
      <c r="A26" s="92">
        <v>19</v>
      </c>
      <c r="B26" s="79"/>
      <c r="C26" s="80"/>
      <c r="D26" s="79"/>
      <c r="E26" s="90"/>
    </row>
    <row r="27" spans="1:5" ht="15" customHeight="1" x14ac:dyDescent="0.2">
      <c r="A27" s="92">
        <v>20</v>
      </c>
      <c r="B27" s="79"/>
      <c r="C27" s="80"/>
      <c r="D27" s="87"/>
      <c r="E27" s="90"/>
    </row>
    <row r="28" spans="1:5" ht="15" customHeight="1" thickBot="1" x14ac:dyDescent="0.25">
      <c r="A28" s="94">
        <v>21</v>
      </c>
      <c r="B28" s="84"/>
      <c r="C28" s="89"/>
      <c r="D28" s="121"/>
      <c r="E28" s="91"/>
    </row>
    <row r="29" spans="1:5" ht="15" customHeight="1" thickBot="1" x14ac:dyDescent="0.25">
      <c r="A29" s="18"/>
      <c r="B29" s="154">
        <v>43741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9"/>
  <sheetViews>
    <sheetView zoomScaleNormal="100" workbookViewId="0">
      <selection activeCell="B29" sqref="B29:C29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122"/>
      <c r="C2" s="80"/>
      <c r="D2" s="79"/>
      <c r="E2" s="90"/>
    </row>
    <row r="3" spans="1:7" ht="15" customHeight="1" x14ac:dyDescent="0.2">
      <c r="A3" s="92">
        <v>2</v>
      </c>
      <c r="B3" s="79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79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>
        <v>8</v>
      </c>
      <c r="B12" s="79"/>
      <c r="C12" s="80"/>
      <c r="D12" s="79"/>
      <c r="E12" s="90"/>
    </row>
    <row r="13" spans="1:7" ht="15" customHeight="1" x14ac:dyDescent="0.2">
      <c r="A13" s="92">
        <v>9</v>
      </c>
      <c r="B13" s="79"/>
      <c r="C13" s="80"/>
      <c r="D13" s="79"/>
      <c r="E13" s="90"/>
    </row>
    <row r="14" spans="1:7" ht="15" customHeight="1" x14ac:dyDescent="0.2">
      <c r="A14" s="92">
        <v>9</v>
      </c>
      <c r="B14" s="79"/>
      <c r="C14" s="80"/>
      <c r="D14" s="79"/>
      <c r="E14" s="90"/>
    </row>
    <row r="15" spans="1:7" ht="15" customHeight="1" x14ac:dyDescent="0.2">
      <c r="A15" s="92">
        <v>10</v>
      </c>
      <c r="B15" s="79"/>
      <c r="C15" s="80"/>
      <c r="D15" s="87"/>
      <c r="E15" s="90"/>
    </row>
    <row r="16" spans="1:7" ht="15" customHeight="1" x14ac:dyDescent="0.2">
      <c r="A16" s="92">
        <v>12</v>
      </c>
      <c r="B16" s="79"/>
      <c r="C16" s="80"/>
      <c r="D16" s="79"/>
      <c r="E16" s="90"/>
    </row>
    <row r="17" spans="1:5" ht="15" customHeight="1" x14ac:dyDescent="0.2">
      <c r="A17" s="92">
        <v>13</v>
      </c>
      <c r="B17" s="122"/>
      <c r="C17" s="80"/>
      <c r="D17" s="79"/>
      <c r="E17" s="90"/>
    </row>
    <row r="18" spans="1:5" ht="15" customHeight="1" thickBot="1" x14ac:dyDescent="0.25">
      <c r="A18" s="93">
        <v>14</v>
      </c>
      <c r="B18" s="82"/>
      <c r="C18" s="83"/>
      <c r="D18" s="121"/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79"/>
      <c r="E23" s="90"/>
    </row>
    <row r="24" spans="1:5" ht="15" customHeight="1" x14ac:dyDescent="0.2">
      <c r="A24" s="92">
        <v>17</v>
      </c>
      <c r="B24" s="79"/>
      <c r="C24" s="80"/>
      <c r="D24" s="79"/>
      <c r="E24" s="90"/>
    </row>
    <row r="25" spans="1:5" ht="15" customHeight="1" x14ac:dyDescent="0.2">
      <c r="A25" s="92">
        <v>18</v>
      </c>
      <c r="B25" s="79"/>
      <c r="C25" s="80"/>
      <c r="D25" s="79"/>
      <c r="E25" s="90"/>
    </row>
    <row r="26" spans="1:5" ht="15" customHeight="1" x14ac:dyDescent="0.2">
      <c r="A26" s="92">
        <v>19</v>
      </c>
      <c r="B26" s="79"/>
      <c r="C26" s="80"/>
      <c r="D26" s="87"/>
      <c r="E26" s="90"/>
    </row>
    <row r="27" spans="1:5" ht="15" customHeight="1" x14ac:dyDescent="0.2">
      <c r="A27" s="92">
        <v>20</v>
      </c>
      <c r="B27" s="79"/>
      <c r="C27" s="80"/>
      <c r="D27" s="79"/>
      <c r="E27" s="90"/>
    </row>
    <row r="28" spans="1:5" ht="15" customHeight="1" thickBot="1" x14ac:dyDescent="0.25">
      <c r="A28" s="94">
        <v>21</v>
      </c>
      <c r="B28" s="84"/>
      <c r="C28" s="89"/>
      <c r="D28" s="121"/>
      <c r="E28" s="91"/>
    </row>
    <row r="29" spans="1:5" ht="15" customHeight="1" thickBot="1" x14ac:dyDescent="0.25">
      <c r="A29" s="18"/>
      <c r="B29" s="154">
        <v>43741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9"/>
  <sheetViews>
    <sheetView topLeftCell="A13" zoomScaleNormal="100" workbookViewId="0">
      <selection activeCell="K22" sqref="K22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79"/>
      <c r="C2" s="80"/>
      <c r="D2" s="79"/>
      <c r="E2" s="90"/>
    </row>
    <row r="3" spans="1:7" ht="15" customHeight="1" x14ac:dyDescent="0.2">
      <c r="A3" s="92">
        <v>2</v>
      </c>
      <c r="B3" s="79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79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>
        <v>8</v>
      </c>
      <c r="B12" s="79"/>
      <c r="C12" s="80"/>
      <c r="D12" s="87"/>
      <c r="E12" s="90"/>
    </row>
    <row r="13" spans="1:7" ht="15" customHeight="1" x14ac:dyDescent="0.2">
      <c r="A13" s="92">
        <v>9</v>
      </c>
      <c r="B13" s="79"/>
      <c r="C13" s="80"/>
      <c r="D13" s="79"/>
      <c r="E13" s="90"/>
    </row>
    <row r="14" spans="1:7" ht="15" customHeight="1" x14ac:dyDescent="0.2">
      <c r="A14" s="92">
        <v>10</v>
      </c>
      <c r="B14" s="79"/>
      <c r="C14" s="80"/>
      <c r="D14" s="79"/>
      <c r="E14" s="90"/>
    </row>
    <row r="15" spans="1:7" ht="15" customHeight="1" x14ac:dyDescent="0.2">
      <c r="A15" s="92">
        <v>11</v>
      </c>
      <c r="B15" s="79"/>
      <c r="C15" s="80"/>
      <c r="D15" s="79"/>
      <c r="E15" s="90"/>
    </row>
    <row r="16" spans="1:7" ht="15" customHeight="1" x14ac:dyDescent="0.2">
      <c r="A16" s="92">
        <v>12</v>
      </c>
      <c r="B16" s="79"/>
      <c r="C16" s="80"/>
      <c r="D16" s="79"/>
      <c r="E16" s="90"/>
    </row>
    <row r="17" spans="1:5" ht="15" customHeight="1" x14ac:dyDescent="0.2">
      <c r="A17" s="92">
        <v>13</v>
      </c>
      <c r="B17" s="79"/>
      <c r="C17" s="80"/>
      <c r="D17" s="79"/>
      <c r="E17" s="90"/>
    </row>
    <row r="18" spans="1:5" ht="15" customHeight="1" thickBot="1" x14ac:dyDescent="0.25">
      <c r="A18" s="93">
        <v>14</v>
      </c>
      <c r="B18" s="82"/>
      <c r="C18" s="83"/>
      <c r="D18" s="121"/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82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87"/>
      <c r="E23" s="90"/>
    </row>
    <row r="24" spans="1:5" ht="15" customHeight="1" x14ac:dyDescent="0.2">
      <c r="A24" s="92">
        <v>17</v>
      </c>
      <c r="B24" s="14"/>
      <c r="C24" s="80"/>
      <c r="D24" s="79"/>
      <c r="E24" s="90"/>
    </row>
    <row r="25" spans="1:5" ht="15" customHeight="1" x14ac:dyDescent="0.2">
      <c r="A25" s="92">
        <v>18</v>
      </c>
      <c r="B25" s="79"/>
      <c r="C25" s="80"/>
      <c r="D25" s="79"/>
      <c r="E25" s="90"/>
    </row>
    <row r="26" spans="1:5" ht="15" customHeight="1" x14ac:dyDescent="0.2">
      <c r="A26" s="92">
        <v>19</v>
      </c>
      <c r="B26" s="79"/>
      <c r="C26" s="80"/>
      <c r="D26" s="87"/>
      <c r="E26" s="90"/>
    </row>
    <row r="27" spans="1:5" ht="15" customHeight="1" x14ac:dyDescent="0.2">
      <c r="A27" s="92">
        <v>20</v>
      </c>
      <c r="B27" s="122"/>
      <c r="C27" s="80"/>
      <c r="D27" s="79"/>
      <c r="E27" s="90"/>
    </row>
    <row r="28" spans="1:5" ht="15" customHeight="1" thickBot="1" x14ac:dyDescent="0.25">
      <c r="A28" s="94">
        <v>21</v>
      </c>
      <c r="B28" s="84"/>
      <c r="C28" s="89"/>
      <c r="D28" s="84"/>
      <c r="E28" s="91"/>
    </row>
    <row r="29" spans="1:5" ht="15" customHeight="1" thickBot="1" x14ac:dyDescent="0.25">
      <c r="A29" s="18"/>
      <c r="B29" s="153">
        <v>43741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topLeftCell="A22" zoomScale="130" zoomScaleNormal="130" workbookViewId="0">
      <selection activeCell="B1" sqref="B1"/>
    </sheetView>
  </sheetViews>
  <sheetFormatPr defaultRowHeight="15" x14ac:dyDescent="0.25"/>
  <cols>
    <col min="1" max="1" width="29.28515625" customWidth="1"/>
  </cols>
  <sheetData>
    <row r="1" spans="1:2" ht="35.450000000000003" customHeight="1" x14ac:dyDescent="0.3">
      <c r="A1" s="147" t="s">
        <v>51</v>
      </c>
      <c r="B1" s="148">
        <v>43566</v>
      </c>
    </row>
    <row r="2" spans="1:2" ht="35.450000000000003" customHeight="1" x14ac:dyDescent="0.3">
      <c r="A2" s="147" t="s">
        <v>52</v>
      </c>
      <c r="B2" s="148">
        <v>43573</v>
      </c>
    </row>
    <row r="3" spans="1:2" ht="35.450000000000003" customHeight="1" x14ac:dyDescent="0.3">
      <c r="A3" s="147" t="s">
        <v>52</v>
      </c>
      <c r="B3" s="148">
        <v>43587</v>
      </c>
    </row>
    <row r="4" spans="1:2" ht="35.450000000000003" customHeight="1" x14ac:dyDescent="0.3">
      <c r="A4" s="147" t="s">
        <v>52</v>
      </c>
      <c r="B4" s="148">
        <v>43601</v>
      </c>
    </row>
    <row r="5" spans="1:2" ht="35.450000000000003" customHeight="1" x14ac:dyDescent="0.3">
      <c r="A5" s="147" t="s">
        <v>52</v>
      </c>
      <c r="B5" s="148">
        <v>43608</v>
      </c>
    </row>
    <row r="6" spans="1:2" ht="35.450000000000003" customHeight="1" x14ac:dyDescent="0.3">
      <c r="A6" s="147" t="s">
        <v>52</v>
      </c>
      <c r="B6" s="148">
        <v>43622</v>
      </c>
    </row>
    <row r="7" spans="1:2" ht="35.450000000000003" customHeight="1" x14ac:dyDescent="0.3">
      <c r="A7" s="147" t="s">
        <v>53</v>
      </c>
      <c r="B7" s="148">
        <v>43629</v>
      </c>
    </row>
    <row r="8" spans="1:2" ht="35.450000000000003" customHeight="1" x14ac:dyDescent="0.3">
      <c r="A8" s="147" t="s">
        <v>52</v>
      </c>
      <c r="B8" s="148">
        <v>43643</v>
      </c>
    </row>
    <row r="9" spans="1:2" ht="35.450000000000003" customHeight="1" x14ac:dyDescent="0.3">
      <c r="A9" s="147" t="s">
        <v>52</v>
      </c>
      <c r="B9" s="148">
        <v>43657</v>
      </c>
    </row>
    <row r="10" spans="1:2" ht="35.450000000000003" customHeight="1" x14ac:dyDescent="0.3">
      <c r="A10" s="147" t="s">
        <v>54</v>
      </c>
      <c r="B10" s="148">
        <v>43664</v>
      </c>
    </row>
    <row r="11" spans="1:2" ht="35.450000000000003" customHeight="1" x14ac:dyDescent="0.3">
      <c r="A11" s="147" t="s">
        <v>52</v>
      </c>
      <c r="B11" s="148">
        <v>43678</v>
      </c>
    </row>
    <row r="12" spans="1:2" ht="35.450000000000003" customHeight="1" x14ac:dyDescent="0.3">
      <c r="A12" s="147" t="s">
        <v>52</v>
      </c>
      <c r="B12" s="148">
        <v>43692</v>
      </c>
    </row>
    <row r="13" spans="1:2" ht="35.450000000000003" customHeight="1" x14ac:dyDescent="0.3">
      <c r="A13" s="149" t="s">
        <v>52</v>
      </c>
      <c r="B13" s="150">
        <v>43706</v>
      </c>
    </row>
    <row r="14" spans="1:2" ht="35.450000000000003" customHeight="1" x14ac:dyDescent="0.3">
      <c r="A14" s="151" t="s">
        <v>55</v>
      </c>
      <c r="B14" s="148">
        <v>43713</v>
      </c>
    </row>
    <row r="15" spans="1:2" ht="35.450000000000003" customHeight="1" x14ac:dyDescent="0.3">
      <c r="A15" s="147" t="s">
        <v>52</v>
      </c>
      <c r="B15" s="148">
        <v>43734</v>
      </c>
    </row>
    <row r="16" spans="1:2" ht="35.450000000000003" customHeight="1" x14ac:dyDescent="0.3">
      <c r="A16" s="147" t="s">
        <v>52</v>
      </c>
      <c r="B16" s="148">
        <v>43741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opLeftCell="A31" zoomScaleNormal="100" workbookViewId="0">
      <selection activeCell="C22" sqref="C22:D28"/>
    </sheetView>
  </sheetViews>
  <sheetFormatPr defaultColWidth="8.85546875" defaultRowHeight="13.9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29" hidden="1" customWidth="1"/>
    <col min="7" max="16384" width="8.85546875" style="29"/>
  </cols>
  <sheetData>
    <row r="1" spans="1:7" ht="13.9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  <c r="G1" s="152">
        <v>44296</v>
      </c>
    </row>
    <row r="2" spans="1:7" ht="13.9" customHeight="1" x14ac:dyDescent="0.25">
      <c r="A2" s="158" t="s">
        <v>63</v>
      </c>
      <c r="B2" s="159" t="s">
        <v>3</v>
      </c>
      <c r="C2" s="21">
        <v>0</v>
      </c>
      <c r="D2" s="21">
        <v>0</v>
      </c>
      <c r="E2" s="81"/>
    </row>
    <row r="3" spans="1:7" ht="13.9" customHeight="1" x14ac:dyDescent="0.25">
      <c r="A3" s="158" t="s">
        <v>64</v>
      </c>
      <c r="B3" s="159" t="s">
        <v>20</v>
      </c>
      <c r="C3" s="80">
        <v>0</v>
      </c>
      <c r="D3" s="79">
        <v>0</v>
      </c>
      <c r="E3" s="81"/>
    </row>
    <row r="4" spans="1:7" ht="13.9" customHeight="1" x14ac:dyDescent="0.25">
      <c r="A4" s="158" t="s">
        <v>65</v>
      </c>
      <c r="B4" s="159" t="s">
        <v>43</v>
      </c>
      <c r="C4" s="80">
        <v>0</v>
      </c>
      <c r="D4" s="79">
        <v>0</v>
      </c>
      <c r="E4" s="81"/>
    </row>
    <row r="5" spans="1:7" ht="13.9" customHeight="1" x14ac:dyDescent="0.25">
      <c r="A5" s="158" t="s">
        <v>66</v>
      </c>
      <c r="B5" s="159" t="s">
        <v>42</v>
      </c>
      <c r="C5" s="80">
        <v>0</v>
      </c>
      <c r="D5" s="79">
        <v>0</v>
      </c>
      <c r="E5" s="81"/>
      <c r="G5" s="29" t="s">
        <v>37</v>
      </c>
    </row>
    <row r="6" spans="1:7" ht="13.9" customHeight="1" x14ac:dyDescent="0.25">
      <c r="A6" s="158" t="s">
        <v>67</v>
      </c>
      <c r="B6" s="159" t="s">
        <v>1</v>
      </c>
      <c r="C6" s="80">
        <v>0</v>
      </c>
      <c r="D6" s="79">
        <v>0</v>
      </c>
      <c r="E6" s="81"/>
    </row>
    <row r="7" spans="1:7" ht="13.9" customHeight="1" x14ac:dyDescent="0.25">
      <c r="A7" s="160" t="s">
        <v>68</v>
      </c>
      <c r="B7" s="161" t="s">
        <v>60</v>
      </c>
      <c r="C7" s="80">
        <v>0</v>
      </c>
      <c r="D7" s="79">
        <v>0</v>
      </c>
      <c r="E7" s="81"/>
    </row>
    <row r="8" spans="1:7" ht="13.9" customHeight="1" thickBot="1" x14ac:dyDescent="0.3">
      <c r="A8" s="160" t="s">
        <v>69</v>
      </c>
      <c r="B8" s="161" t="s">
        <v>61</v>
      </c>
      <c r="C8" s="83">
        <v>0</v>
      </c>
      <c r="D8" s="84">
        <v>0</v>
      </c>
      <c r="E8" s="85"/>
    </row>
    <row r="9" spans="1:7" ht="13.9" customHeight="1" x14ac:dyDescent="0.2">
      <c r="A9" s="14"/>
      <c r="B9" s="17" t="s">
        <v>32</v>
      </c>
      <c r="C9" s="76">
        <f>SUM(C3:C8)</f>
        <v>0</v>
      </c>
      <c r="D9" s="15">
        <v>0</v>
      </c>
    </row>
    <row r="10" spans="1:7" ht="13.9" customHeight="1" thickBot="1" x14ac:dyDescent="0.25">
      <c r="A10" s="15"/>
      <c r="B10" s="15"/>
      <c r="C10" s="15"/>
      <c r="D10" s="15"/>
    </row>
    <row r="11" spans="1:7" ht="13.9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3.9" customHeight="1" x14ac:dyDescent="0.25">
      <c r="A12" s="158" t="s">
        <v>70</v>
      </c>
      <c r="B12" s="159" t="s">
        <v>50</v>
      </c>
      <c r="C12" s="21">
        <v>0</v>
      </c>
      <c r="D12" s="21">
        <v>0</v>
      </c>
      <c r="E12" s="86"/>
    </row>
    <row r="13" spans="1:7" ht="13.9" customHeight="1" x14ac:dyDescent="0.25">
      <c r="A13" s="158" t="s">
        <v>71</v>
      </c>
      <c r="B13" s="159" t="s">
        <v>44</v>
      </c>
      <c r="C13" s="80">
        <v>0</v>
      </c>
      <c r="D13" s="79">
        <v>0</v>
      </c>
      <c r="E13" s="86"/>
    </row>
    <row r="14" spans="1:7" ht="13.9" customHeight="1" x14ac:dyDescent="0.25">
      <c r="A14" s="158" t="s">
        <v>72</v>
      </c>
      <c r="B14" s="159" t="s">
        <v>73</v>
      </c>
      <c r="C14" s="80">
        <v>0</v>
      </c>
      <c r="D14" s="79">
        <v>0</v>
      </c>
      <c r="E14" s="86"/>
    </row>
    <row r="15" spans="1:7" ht="13.9" customHeight="1" x14ac:dyDescent="0.25">
      <c r="A15" s="158" t="s">
        <v>74</v>
      </c>
      <c r="B15" s="159" t="s">
        <v>46</v>
      </c>
      <c r="C15" s="80">
        <v>0</v>
      </c>
      <c r="D15" s="79">
        <v>0</v>
      </c>
      <c r="E15" s="86"/>
    </row>
    <row r="16" spans="1:7" ht="13.9" customHeight="1" x14ac:dyDescent="0.25">
      <c r="A16" s="158" t="s">
        <v>75</v>
      </c>
      <c r="B16" s="159" t="s">
        <v>48</v>
      </c>
      <c r="C16" s="80">
        <v>0</v>
      </c>
      <c r="D16" s="79">
        <v>0</v>
      </c>
      <c r="E16" s="86"/>
    </row>
    <row r="17" spans="1:5" ht="13.9" customHeight="1" x14ac:dyDescent="0.25">
      <c r="A17" s="158" t="s">
        <v>76</v>
      </c>
      <c r="B17" s="159" t="s">
        <v>5</v>
      </c>
      <c r="C17" s="80">
        <v>0</v>
      </c>
      <c r="D17" s="79">
        <v>0</v>
      </c>
      <c r="E17" s="81"/>
    </row>
    <row r="18" spans="1:5" ht="13.9" customHeight="1" thickBot="1" x14ac:dyDescent="0.3">
      <c r="A18" s="158" t="s">
        <v>77</v>
      </c>
      <c r="B18" s="159" t="s">
        <v>45</v>
      </c>
      <c r="C18" s="83">
        <v>0</v>
      </c>
      <c r="D18" s="84">
        <v>0</v>
      </c>
      <c r="E18" s="85"/>
    </row>
    <row r="19" spans="1:5" ht="13.9" customHeight="1" x14ac:dyDescent="0.2">
      <c r="A19" s="14"/>
      <c r="B19" s="17" t="s">
        <v>34</v>
      </c>
      <c r="C19" s="76">
        <f>SUM(C12:C18)</f>
        <v>0</v>
      </c>
      <c r="D19" s="15"/>
    </row>
    <row r="20" spans="1:5" ht="13.9" customHeight="1" thickBot="1" x14ac:dyDescent="0.25">
      <c r="A20" s="15"/>
      <c r="B20" s="15"/>
      <c r="C20" s="15"/>
      <c r="D20" s="15"/>
    </row>
    <row r="21" spans="1:5" ht="13.9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3.9" customHeight="1" x14ac:dyDescent="0.25">
      <c r="A22" s="158" t="s">
        <v>78</v>
      </c>
      <c r="B22" s="159" t="s">
        <v>59</v>
      </c>
      <c r="C22" s="21">
        <v>0</v>
      </c>
      <c r="D22" s="21">
        <v>0</v>
      </c>
      <c r="E22" s="81"/>
    </row>
    <row r="23" spans="1:5" ht="13.9" customHeight="1" x14ac:dyDescent="0.25">
      <c r="A23" s="158" t="s">
        <v>79</v>
      </c>
      <c r="B23" s="159" t="s">
        <v>47</v>
      </c>
      <c r="C23" s="80">
        <v>0</v>
      </c>
      <c r="D23" s="79">
        <v>0</v>
      </c>
      <c r="E23" s="88"/>
    </row>
    <row r="24" spans="1:5" ht="13.9" customHeight="1" x14ac:dyDescent="0.25">
      <c r="A24" s="158" t="s">
        <v>80</v>
      </c>
      <c r="B24" s="159" t="s">
        <v>19</v>
      </c>
      <c r="C24" s="80">
        <v>0</v>
      </c>
      <c r="D24" s="79">
        <v>0</v>
      </c>
      <c r="E24" s="81"/>
    </row>
    <row r="25" spans="1:5" ht="13.9" customHeight="1" x14ac:dyDescent="0.25">
      <c r="A25" s="158" t="s">
        <v>81</v>
      </c>
      <c r="B25" s="159" t="s">
        <v>4</v>
      </c>
      <c r="C25" s="80">
        <v>0</v>
      </c>
      <c r="D25" s="79">
        <v>0</v>
      </c>
      <c r="E25" s="81"/>
    </row>
    <row r="26" spans="1:5" ht="13.9" customHeight="1" x14ac:dyDescent="0.25">
      <c r="A26" s="158" t="s">
        <v>82</v>
      </c>
      <c r="B26" s="159" t="s">
        <v>62</v>
      </c>
      <c r="C26" s="80">
        <v>0</v>
      </c>
      <c r="D26" s="79">
        <v>0</v>
      </c>
      <c r="E26" s="88"/>
    </row>
    <row r="27" spans="1:5" ht="13.9" customHeight="1" x14ac:dyDescent="0.25">
      <c r="A27" s="158" t="s">
        <v>83</v>
      </c>
      <c r="B27" s="159" t="s">
        <v>0</v>
      </c>
      <c r="C27" s="80">
        <v>0</v>
      </c>
      <c r="D27" s="79">
        <v>0</v>
      </c>
      <c r="E27" s="81"/>
    </row>
    <row r="28" spans="1:5" ht="13.9" customHeight="1" thickBot="1" x14ac:dyDescent="0.3">
      <c r="A28" s="158" t="s">
        <v>84</v>
      </c>
      <c r="B28" s="159" t="s">
        <v>2</v>
      </c>
      <c r="C28" s="83">
        <v>0</v>
      </c>
      <c r="D28" s="84">
        <v>0</v>
      </c>
      <c r="E28" s="85"/>
    </row>
    <row r="29" spans="1:5" ht="13.9" customHeight="1" thickBot="1" x14ac:dyDescent="0.25">
      <c r="A29" s="18"/>
      <c r="B29" s="31" t="s">
        <v>36</v>
      </c>
      <c r="C29" s="77">
        <f>SUM(C22:C28)</f>
        <v>0</v>
      </c>
      <c r="D29" s="19" t="s">
        <v>21</v>
      </c>
      <c r="E29" s="78">
        <f>SUM(C9+C19+C29)</f>
        <v>0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topLeftCell="A13" zoomScaleNormal="100" workbookViewId="0">
      <selection activeCell="C22" sqref="C22:D28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29" hidden="1" customWidth="1"/>
    <col min="7" max="16384" width="8.85546875" style="29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5">
      <c r="A2" s="158" t="s">
        <v>63</v>
      </c>
      <c r="B2" s="159" t="s">
        <v>0</v>
      </c>
      <c r="C2" s="100">
        <v>0</v>
      </c>
      <c r="D2" s="99">
        <v>0</v>
      </c>
      <c r="E2" s="86"/>
    </row>
    <row r="3" spans="1:7" ht="15" customHeight="1" x14ac:dyDescent="0.25">
      <c r="A3" s="158" t="s">
        <v>64</v>
      </c>
      <c r="B3" s="159" t="s">
        <v>47</v>
      </c>
      <c r="C3" s="100">
        <v>0</v>
      </c>
      <c r="D3" s="99">
        <v>0</v>
      </c>
      <c r="E3" s="86"/>
    </row>
    <row r="4" spans="1:7" ht="15" customHeight="1" x14ac:dyDescent="0.25">
      <c r="A4" s="158" t="s">
        <v>65</v>
      </c>
      <c r="B4" s="159" t="s">
        <v>5</v>
      </c>
      <c r="C4" s="100">
        <v>0</v>
      </c>
      <c r="D4" s="99">
        <v>0</v>
      </c>
      <c r="E4" s="86"/>
    </row>
    <row r="5" spans="1:7" ht="15" customHeight="1" x14ac:dyDescent="0.25">
      <c r="A5" s="158" t="s">
        <v>66</v>
      </c>
      <c r="B5" s="159" t="s">
        <v>2</v>
      </c>
      <c r="C5" s="100">
        <v>0</v>
      </c>
      <c r="D5" s="99">
        <v>0</v>
      </c>
      <c r="E5" s="86"/>
      <c r="G5" s="29" t="s">
        <v>37</v>
      </c>
    </row>
    <row r="6" spans="1:7" ht="15" customHeight="1" x14ac:dyDescent="0.25">
      <c r="A6" s="158" t="s">
        <v>67</v>
      </c>
      <c r="B6" s="159" t="s">
        <v>45</v>
      </c>
      <c r="C6" s="100">
        <v>0</v>
      </c>
      <c r="D6" s="99">
        <v>0</v>
      </c>
      <c r="E6" s="86"/>
    </row>
    <row r="7" spans="1:7" ht="15" customHeight="1" x14ac:dyDescent="0.25">
      <c r="A7" s="160" t="s">
        <v>68</v>
      </c>
      <c r="B7" s="159" t="s">
        <v>50</v>
      </c>
      <c r="C7" s="100">
        <v>0</v>
      </c>
      <c r="D7" s="99">
        <v>0</v>
      </c>
      <c r="E7" s="86"/>
    </row>
    <row r="8" spans="1:7" ht="15" customHeight="1" thickBot="1" x14ac:dyDescent="0.3">
      <c r="A8" s="160" t="s">
        <v>69</v>
      </c>
      <c r="B8" s="159" t="s">
        <v>19</v>
      </c>
      <c r="C8" s="103">
        <v>0</v>
      </c>
      <c r="D8" s="102">
        <v>0</v>
      </c>
      <c r="E8" s="138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5">
      <c r="A12" s="158" t="s">
        <v>70</v>
      </c>
      <c r="B12" s="159" t="s">
        <v>43</v>
      </c>
      <c r="C12" s="100">
        <v>0</v>
      </c>
      <c r="D12" s="99">
        <v>0</v>
      </c>
      <c r="E12" s="81"/>
    </row>
    <row r="13" spans="1:7" ht="15" customHeight="1" x14ac:dyDescent="0.25">
      <c r="A13" s="158" t="s">
        <v>71</v>
      </c>
      <c r="B13" s="159" t="s">
        <v>42</v>
      </c>
      <c r="C13" s="100">
        <v>0</v>
      </c>
      <c r="D13" s="99">
        <v>0</v>
      </c>
      <c r="E13" s="137"/>
    </row>
    <row r="14" spans="1:7" ht="15" customHeight="1" x14ac:dyDescent="0.25">
      <c r="A14" s="158" t="s">
        <v>72</v>
      </c>
      <c r="B14" s="159" t="s">
        <v>62</v>
      </c>
      <c r="C14" s="100">
        <v>0</v>
      </c>
      <c r="D14" s="99">
        <v>0</v>
      </c>
      <c r="E14" s="81"/>
    </row>
    <row r="15" spans="1:7" ht="15" customHeight="1" x14ac:dyDescent="0.25">
      <c r="A15" s="158" t="s">
        <v>74</v>
      </c>
      <c r="B15" s="159" t="s">
        <v>3</v>
      </c>
      <c r="C15" s="100">
        <v>0</v>
      </c>
      <c r="D15" s="99">
        <v>0</v>
      </c>
      <c r="E15" s="81"/>
    </row>
    <row r="16" spans="1:7" ht="15" customHeight="1" x14ac:dyDescent="0.25">
      <c r="A16" s="158" t="s">
        <v>75</v>
      </c>
      <c r="B16" s="159" t="s">
        <v>4</v>
      </c>
      <c r="C16" s="100">
        <v>0</v>
      </c>
      <c r="D16" s="99">
        <v>0</v>
      </c>
      <c r="E16" s="81"/>
    </row>
    <row r="17" spans="1:5" ht="15" customHeight="1" x14ac:dyDescent="0.25">
      <c r="A17" s="158" t="s">
        <v>76</v>
      </c>
      <c r="B17" s="159" t="s">
        <v>59</v>
      </c>
      <c r="C17" s="100">
        <v>0</v>
      </c>
      <c r="D17" s="99">
        <v>0</v>
      </c>
      <c r="E17" s="81"/>
    </row>
    <row r="18" spans="1:5" ht="15" customHeight="1" thickBot="1" x14ac:dyDescent="0.3">
      <c r="A18" s="158" t="s">
        <v>77</v>
      </c>
      <c r="B18" s="161" t="s">
        <v>61</v>
      </c>
      <c r="C18" s="103">
        <v>0</v>
      </c>
      <c r="D18" s="102">
        <v>0</v>
      </c>
      <c r="E18" s="139"/>
    </row>
    <row r="19" spans="1:5" ht="15" customHeight="1" x14ac:dyDescent="0.2">
      <c r="A19" s="18"/>
      <c r="B19" s="31" t="s">
        <v>34</v>
      </c>
      <c r="C19" s="32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5">
      <c r="A22" s="158" t="s">
        <v>78</v>
      </c>
      <c r="B22" s="159" t="s">
        <v>44</v>
      </c>
      <c r="C22" s="100">
        <v>0</v>
      </c>
      <c r="D22" s="99">
        <v>0</v>
      </c>
      <c r="E22" s="81"/>
    </row>
    <row r="23" spans="1:5" ht="15" customHeight="1" x14ac:dyDescent="0.25">
      <c r="A23" s="158" t="s">
        <v>79</v>
      </c>
      <c r="B23" s="159" t="s">
        <v>1</v>
      </c>
      <c r="C23" s="100">
        <v>0</v>
      </c>
      <c r="D23" s="99">
        <v>0</v>
      </c>
      <c r="E23" s="81"/>
    </row>
    <row r="24" spans="1:5" ht="15" customHeight="1" x14ac:dyDescent="0.25">
      <c r="A24" s="158" t="s">
        <v>80</v>
      </c>
      <c r="B24" s="162" t="s">
        <v>46</v>
      </c>
      <c r="C24" s="100">
        <v>0</v>
      </c>
      <c r="D24" s="99">
        <v>0</v>
      </c>
      <c r="E24" s="81"/>
    </row>
    <row r="25" spans="1:5" ht="15" customHeight="1" x14ac:dyDescent="0.25">
      <c r="A25" s="158" t="s">
        <v>81</v>
      </c>
      <c r="B25" s="159" t="s">
        <v>73</v>
      </c>
      <c r="C25" s="100">
        <v>0</v>
      </c>
      <c r="D25" s="99">
        <v>0</v>
      </c>
      <c r="E25" s="81"/>
    </row>
    <row r="26" spans="1:5" ht="15" customHeight="1" x14ac:dyDescent="0.25">
      <c r="A26" s="158" t="s">
        <v>82</v>
      </c>
      <c r="B26" s="159" t="s">
        <v>60</v>
      </c>
      <c r="C26" s="100">
        <v>0</v>
      </c>
      <c r="D26" s="99">
        <v>0</v>
      </c>
      <c r="E26" s="81"/>
    </row>
    <row r="27" spans="1:5" ht="15" customHeight="1" x14ac:dyDescent="0.25">
      <c r="A27" s="158" t="s">
        <v>83</v>
      </c>
      <c r="B27" s="159" t="s">
        <v>48</v>
      </c>
      <c r="C27" s="100">
        <v>0</v>
      </c>
      <c r="D27" s="99">
        <v>0</v>
      </c>
      <c r="E27" s="114"/>
    </row>
    <row r="28" spans="1:5" ht="15" customHeight="1" thickBot="1" x14ac:dyDescent="0.3">
      <c r="A28" s="158" t="s">
        <v>84</v>
      </c>
      <c r="B28" s="159" t="s">
        <v>20</v>
      </c>
      <c r="C28" s="103">
        <v>0</v>
      </c>
      <c r="D28" s="102">
        <v>0</v>
      </c>
      <c r="E28" s="85"/>
    </row>
    <row r="29" spans="1:5" ht="15" customHeight="1" thickBot="1" x14ac:dyDescent="0.25">
      <c r="A29" s="18"/>
      <c r="B29" s="31" t="s">
        <v>36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opLeftCell="A13" zoomScaleNormal="100" workbookViewId="0">
      <selection activeCell="C22" sqref="C22:D28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49</v>
      </c>
      <c r="C1" s="11" t="s">
        <v>30</v>
      </c>
      <c r="D1" s="11" t="s">
        <v>22</v>
      </c>
      <c r="E1" s="12" t="s">
        <v>31</v>
      </c>
    </row>
    <row r="2" spans="1:7" ht="15" customHeight="1" x14ac:dyDescent="0.25">
      <c r="A2" s="158" t="s">
        <v>63</v>
      </c>
      <c r="B2" s="159" t="s">
        <v>73</v>
      </c>
      <c r="C2" s="80">
        <v>0</v>
      </c>
      <c r="D2" s="80">
        <v>0</v>
      </c>
      <c r="E2" s="90"/>
    </row>
    <row r="3" spans="1:7" ht="15" customHeight="1" x14ac:dyDescent="0.25">
      <c r="A3" s="158" t="s">
        <v>64</v>
      </c>
      <c r="B3" s="159" t="s">
        <v>44</v>
      </c>
      <c r="C3" s="80">
        <v>0</v>
      </c>
      <c r="D3" s="80">
        <v>0</v>
      </c>
      <c r="E3" s="90"/>
    </row>
    <row r="4" spans="1:7" ht="15" customHeight="1" x14ac:dyDescent="0.25">
      <c r="A4" s="158" t="s">
        <v>65</v>
      </c>
      <c r="B4" s="159" t="s">
        <v>59</v>
      </c>
      <c r="C4" s="80">
        <v>0</v>
      </c>
      <c r="D4" s="80">
        <v>0</v>
      </c>
      <c r="E4" s="90"/>
    </row>
    <row r="5" spans="1:7" ht="15" customHeight="1" x14ac:dyDescent="0.25">
      <c r="A5" s="158" t="s">
        <v>66</v>
      </c>
      <c r="B5" s="159" t="s">
        <v>46</v>
      </c>
      <c r="C5" s="80">
        <v>0</v>
      </c>
      <c r="D5" s="80">
        <v>0</v>
      </c>
      <c r="E5" s="90"/>
      <c r="G5" s="13" t="s">
        <v>37</v>
      </c>
    </row>
    <row r="6" spans="1:7" ht="15" customHeight="1" x14ac:dyDescent="0.25">
      <c r="A6" s="158" t="s">
        <v>67</v>
      </c>
      <c r="B6" s="159" t="s">
        <v>48</v>
      </c>
      <c r="C6" s="80">
        <v>0</v>
      </c>
      <c r="D6" s="80">
        <v>0</v>
      </c>
      <c r="E6" s="114"/>
    </row>
    <row r="7" spans="1:7" ht="15" customHeight="1" x14ac:dyDescent="0.25">
      <c r="A7" s="160" t="s">
        <v>68</v>
      </c>
      <c r="B7" s="159" t="s">
        <v>62</v>
      </c>
      <c r="C7" s="80">
        <v>0</v>
      </c>
      <c r="D7" s="80">
        <v>0</v>
      </c>
      <c r="E7" s="90"/>
    </row>
    <row r="8" spans="1:7" ht="15" customHeight="1" thickBot="1" x14ac:dyDescent="0.3">
      <c r="A8" s="160" t="s">
        <v>69</v>
      </c>
      <c r="B8" s="159" t="s">
        <v>4</v>
      </c>
      <c r="C8" s="83">
        <v>0</v>
      </c>
      <c r="D8" s="83">
        <v>0</v>
      </c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5">
      <c r="A12" s="158" t="s">
        <v>70</v>
      </c>
      <c r="B12" s="163" t="s">
        <v>0</v>
      </c>
      <c r="C12" s="80">
        <v>0</v>
      </c>
      <c r="D12" s="80">
        <v>0</v>
      </c>
      <c r="E12" s="90"/>
    </row>
    <row r="13" spans="1:7" ht="15" customHeight="1" x14ac:dyDescent="0.25">
      <c r="A13" s="158" t="s">
        <v>71</v>
      </c>
      <c r="B13" s="159" t="s">
        <v>47</v>
      </c>
      <c r="C13" s="80">
        <v>0</v>
      </c>
      <c r="D13" s="80">
        <v>0</v>
      </c>
      <c r="E13" s="90"/>
    </row>
    <row r="14" spans="1:7" ht="15" customHeight="1" x14ac:dyDescent="0.25">
      <c r="A14" s="158" t="s">
        <v>72</v>
      </c>
      <c r="B14" s="159" t="s">
        <v>19</v>
      </c>
      <c r="C14" s="80">
        <v>0</v>
      </c>
      <c r="D14" s="80">
        <v>0</v>
      </c>
      <c r="E14" s="90"/>
    </row>
    <row r="15" spans="1:7" ht="15" customHeight="1" x14ac:dyDescent="0.25">
      <c r="A15" s="158" t="s">
        <v>74</v>
      </c>
      <c r="B15" s="159" t="s">
        <v>1</v>
      </c>
      <c r="C15" s="80">
        <v>0</v>
      </c>
      <c r="D15" s="80">
        <v>0</v>
      </c>
      <c r="E15" s="90"/>
    </row>
    <row r="16" spans="1:7" ht="15" customHeight="1" x14ac:dyDescent="0.25">
      <c r="A16" s="158" t="s">
        <v>75</v>
      </c>
      <c r="B16" s="159" t="s">
        <v>2</v>
      </c>
      <c r="C16" s="80">
        <v>0</v>
      </c>
      <c r="D16" s="80">
        <v>0</v>
      </c>
      <c r="E16" s="90"/>
    </row>
    <row r="17" spans="1:5" ht="15" customHeight="1" x14ac:dyDescent="0.25">
      <c r="A17" s="158" t="s">
        <v>76</v>
      </c>
      <c r="B17" s="159" t="s">
        <v>60</v>
      </c>
      <c r="C17" s="80">
        <v>0</v>
      </c>
      <c r="D17" s="80">
        <v>0</v>
      </c>
      <c r="E17" s="90"/>
    </row>
    <row r="18" spans="1:5" ht="15" customHeight="1" thickBot="1" x14ac:dyDescent="0.3">
      <c r="A18" s="158" t="s">
        <v>77</v>
      </c>
      <c r="B18" s="159" t="s">
        <v>20</v>
      </c>
      <c r="C18" s="83">
        <v>0</v>
      </c>
      <c r="D18" s="83">
        <v>0</v>
      </c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5">
      <c r="A22" s="158" t="s">
        <v>78</v>
      </c>
      <c r="B22" s="159" t="s">
        <v>45</v>
      </c>
      <c r="C22" s="80">
        <v>0</v>
      </c>
      <c r="D22" s="80">
        <v>0</v>
      </c>
      <c r="E22" s="86"/>
    </row>
    <row r="23" spans="1:5" ht="15" customHeight="1" x14ac:dyDescent="0.25">
      <c r="A23" s="158" t="s">
        <v>79</v>
      </c>
      <c r="B23" s="159" t="s">
        <v>61</v>
      </c>
      <c r="C23" s="80">
        <v>0</v>
      </c>
      <c r="D23" s="80">
        <v>0</v>
      </c>
      <c r="E23" s="101"/>
    </row>
    <row r="24" spans="1:5" ht="15" customHeight="1" x14ac:dyDescent="0.25">
      <c r="A24" s="158" t="s">
        <v>80</v>
      </c>
      <c r="B24" s="162" t="s">
        <v>5</v>
      </c>
      <c r="C24" s="80">
        <v>0</v>
      </c>
      <c r="D24" s="80">
        <v>0</v>
      </c>
      <c r="E24" s="126"/>
    </row>
    <row r="25" spans="1:5" ht="15" customHeight="1" x14ac:dyDescent="0.25">
      <c r="A25" s="158" t="s">
        <v>81</v>
      </c>
      <c r="B25" s="159" t="s">
        <v>3</v>
      </c>
      <c r="C25" s="80">
        <v>0</v>
      </c>
      <c r="D25" s="80">
        <v>0</v>
      </c>
      <c r="E25" s="101"/>
    </row>
    <row r="26" spans="1:5" ht="15" customHeight="1" x14ac:dyDescent="0.25">
      <c r="A26" s="158" t="s">
        <v>82</v>
      </c>
      <c r="B26" s="159" t="s">
        <v>50</v>
      </c>
      <c r="C26" s="80">
        <v>0</v>
      </c>
      <c r="D26" s="80">
        <v>0</v>
      </c>
      <c r="E26" s="86"/>
    </row>
    <row r="27" spans="1:5" ht="15" customHeight="1" x14ac:dyDescent="0.25">
      <c r="A27" s="158" t="s">
        <v>83</v>
      </c>
      <c r="B27" s="162" t="s">
        <v>42</v>
      </c>
      <c r="C27" s="80">
        <v>0</v>
      </c>
      <c r="D27" s="80">
        <v>0</v>
      </c>
      <c r="E27" s="86"/>
    </row>
    <row r="28" spans="1:5" ht="15" customHeight="1" thickBot="1" x14ac:dyDescent="0.3">
      <c r="A28" s="158" t="s">
        <v>84</v>
      </c>
      <c r="B28" s="159" t="s">
        <v>43</v>
      </c>
      <c r="C28" s="83">
        <v>0</v>
      </c>
      <c r="D28" s="83">
        <v>0</v>
      </c>
      <c r="E28" s="104"/>
    </row>
    <row r="29" spans="1:5" ht="15" customHeight="1" thickBot="1" x14ac:dyDescent="0.25">
      <c r="A29" s="18"/>
      <c r="B29" s="154">
        <v>1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topLeftCell="A13" zoomScaleNormal="100" workbookViewId="0">
      <selection activeCell="C22" sqref="C22:D28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15" t="s">
        <v>31</v>
      </c>
    </row>
    <row r="2" spans="1:7" ht="15" customHeight="1" x14ac:dyDescent="0.25">
      <c r="A2" s="158" t="s">
        <v>63</v>
      </c>
      <c r="B2" s="159" t="s">
        <v>50</v>
      </c>
      <c r="C2" s="80">
        <v>0</v>
      </c>
      <c r="D2" s="80">
        <v>0</v>
      </c>
      <c r="E2" s="116"/>
    </row>
    <row r="3" spans="1:7" ht="15" customHeight="1" x14ac:dyDescent="0.25">
      <c r="A3" s="158" t="s">
        <v>64</v>
      </c>
      <c r="B3" s="159" t="s">
        <v>44</v>
      </c>
      <c r="C3" s="80">
        <v>0</v>
      </c>
      <c r="D3" s="80">
        <v>0</v>
      </c>
      <c r="E3" s="116"/>
    </row>
    <row r="4" spans="1:7" ht="15" customHeight="1" x14ac:dyDescent="0.25">
      <c r="A4" s="158" t="s">
        <v>65</v>
      </c>
      <c r="B4" s="159" t="s">
        <v>46</v>
      </c>
      <c r="C4" s="80">
        <v>0</v>
      </c>
      <c r="D4" s="80">
        <v>0</v>
      </c>
      <c r="E4" s="117"/>
    </row>
    <row r="5" spans="1:7" ht="15" customHeight="1" x14ac:dyDescent="0.25">
      <c r="A5" s="158" t="s">
        <v>66</v>
      </c>
      <c r="B5" s="159" t="s">
        <v>48</v>
      </c>
      <c r="C5" s="80">
        <v>0</v>
      </c>
      <c r="D5" s="80">
        <v>0</v>
      </c>
      <c r="E5" s="118"/>
      <c r="G5" s="13" t="s">
        <v>37</v>
      </c>
    </row>
    <row r="6" spans="1:7" ht="15" customHeight="1" x14ac:dyDescent="0.25">
      <c r="A6" s="158" t="s">
        <v>67</v>
      </c>
      <c r="B6" s="159" t="s">
        <v>4</v>
      </c>
      <c r="C6" s="80">
        <v>0</v>
      </c>
      <c r="D6" s="80">
        <v>0</v>
      </c>
      <c r="E6" s="140"/>
    </row>
    <row r="7" spans="1:7" ht="15" customHeight="1" x14ac:dyDescent="0.25">
      <c r="A7" s="160" t="s">
        <v>68</v>
      </c>
      <c r="B7" s="159" t="s">
        <v>61</v>
      </c>
      <c r="C7" s="80">
        <v>0</v>
      </c>
      <c r="D7" s="80">
        <v>0</v>
      </c>
      <c r="E7" s="116"/>
    </row>
    <row r="8" spans="1:7" ht="15" customHeight="1" x14ac:dyDescent="0.25">
      <c r="A8" s="160" t="s">
        <v>69</v>
      </c>
      <c r="B8" s="159" t="s">
        <v>60</v>
      </c>
      <c r="C8" s="83">
        <v>0</v>
      </c>
      <c r="D8" s="83">
        <v>0</v>
      </c>
      <c r="E8" s="116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5">
      <c r="A12" s="158" t="s">
        <v>70</v>
      </c>
      <c r="B12" s="163" t="s">
        <v>42</v>
      </c>
      <c r="C12" s="80">
        <v>0</v>
      </c>
      <c r="D12" s="80">
        <v>0</v>
      </c>
      <c r="E12" s="90"/>
    </row>
    <row r="13" spans="1:7" ht="15" customHeight="1" x14ac:dyDescent="0.25">
      <c r="A13" s="158" t="s">
        <v>71</v>
      </c>
      <c r="B13" s="159" t="s">
        <v>59</v>
      </c>
      <c r="C13" s="80">
        <v>0</v>
      </c>
      <c r="D13" s="80">
        <v>0</v>
      </c>
      <c r="E13" s="127"/>
    </row>
    <row r="14" spans="1:7" ht="15" customHeight="1" x14ac:dyDescent="0.25">
      <c r="A14" s="158" t="s">
        <v>72</v>
      </c>
      <c r="B14" s="159" t="s">
        <v>43</v>
      </c>
      <c r="C14" s="80">
        <v>0</v>
      </c>
      <c r="D14" s="80">
        <v>0</v>
      </c>
      <c r="E14" s="90"/>
    </row>
    <row r="15" spans="1:7" ht="15" customHeight="1" x14ac:dyDescent="0.25">
      <c r="A15" s="158" t="s">
        <v>74</v>
      </c>
      <c r="B15" s="159" t="s">
        <v>0</v>
      </c>
      <c r="C15" s="80">
        <v>0</v>
      </c>
      <c r="D15" s="80">
        <v>0</v>
      </c>
      <c r="E15" s="90"/>
    </row>
    <row r="16" spans="1:7" ht="15" customHeight="1" x14ac:dyDescent="0.25">
      <c r="A16" s="158" t="s">
        <v>75</v>
      </c>
      <c r="B16" s="159" t="s">
        <v>2</v>
      </c>
      <c r="C16" s="80">
        <v>0</v>
      </c>
      <c r="D16" s="80">
        <v>0</v>
      </c>
      <c r="E16" s="90"/>
    </row>
    <row r="17" spans="1:5" ht="15" customHeight="1" x14ac:dyDescent="0.25">
      <c r="A17" s="158" t="s">
        <v>76</v>
      </c>
      <c r="B17" s="159" t="s">
        <v>3</v>
      </c>
      <c r="C17" s="80">
        <v>0</v>
      </c>
      <c r="D17" s="80">
        <v>0</v>
      </c>
      <c r="E17" s="90"/>
    </row>
    <row r="18" spans="1:5" ht="15" customHeight="1" thickBot="1" x14ac:dyDescent="0.3">
      <c r="A18" s="158" t="s">
        <v>77</v>
      </c>
      <c r="B18" s="159" t="s">
        <v>62</v>
      </c>
      <c r="C18" s="83">
        <v>0</v>
      </c>
      <c r="D18" s="83">
        <v>0</v>
      </c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5">
      <c r="A22" s="158" t="s">
        <v>78</v>
      </c>
      <c r="B22" s="159" t="s">
        <v>20</v>
      </c>
      <c r="C22" s="80">
        <v>0</v>
      </c>
      <c r="D22" s="80">
        <v>0</v>
      </c>
      <c r="E22" s="86"/>
    </row>
    <row r="23" spans="1:5" ht="15" customHeight="1" x14ac:dyDescent="0.25">
      <c r="A23" s="158" t="s">
        <v>79</v>
      </c>
      <c r="B23" s="159" t="s">
        <v>19</v>
      </c>
      <c r="C23" s="80">
        <v>0</v>
      </c>
      <c r="D23" s="80">
        <v>0</v>
      </c>
      <c r="E23" s="101"/>
    </row>
    <row r="24" spans="1:5" ht="15" customHeight="1" x14ac:dyDescent="0.25">
      <c r="A24" s="158" t="s">
        <v>80</v>
      </c>
      <c r="B24" s="162" t="s">
        <v>45</v>
      </c>
      <c r="C24" s="80">
        <v>0</v>
      </c>
      <c r="D24" s="80">
        <v>0</v>
      </c>
      <c r="E24" s="101"/>
    </row>
    <row r="25" spans="1:5" ht="15" customHeight="1" x14ac:dyDescent="0.25">
      <c r="A25" s="158" t="s">
        <v>81</v>
      </c>
      <c r="B25" s="159" t="s">
        <v>5</v>
      </c>
      <c r="C25" s="80">
        <v>0</v>
      </c>
      <c r="D25" s="80">
        <v>0</v>
      </c>
      <c r="E25" s="101"/>
    </row>
    <row r="26" spans="1:5" ht="15" customHeight="1" x14ac:dyDescent="0.25">
      <c r="A26" s="158" t="s">
        <v>82</v>
      </c>
      <c r="B26" s="159" t="s">
        <v>1</v>
      </c>
      <c r="C26" s="80">
        <v>0</v>
      </c>
      <c r="D26" s="80">
        <v>0</v>
      </c>
      <c r="E26" s="101"/>
    </row>
    <row r="27" spans="1:5" ht="15" customHeight="1" x14ac:dyDescent="0.25">
      <c r="A27" s="158" t="s">
        <v>83</v>
      </c>
      <c r="B27" s="162" t="s">
        <v>18</v>
      </c>
      <c r="C27" s="80">
        <v>0</v>
      </c>
      <c r="D27" s="80">
        <v>0</v>
      </c>
      <c r="E27" s="105"/>
    </row>
    <row r="28" spans="1:5" ht="15" customHeight="1" thickBot="1" x14ac:dyDescent="0.3">
      <c r="A28" s="158" t="s">
        <v>84</v>
      </c>
      <c r="B28" s="159" t="s">
        <v>47</v>
      </c>
      <c r="C28" s="83">
        <v>0</v>
      </c>
      <c r="D28" s="83">
        <v>0</v>
      </c>
      <c r="E28" s="141"/>
    </row>
    <row r="29" spans="1:5" ht="15" customHeight="1" thickBot="1" x14ac:dyDescent="0.25">
      <c r="A29" s="18"/>
      <c r="B29" s="154">
        <v>43741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zoomScaleNormal="100" workbookViewId="0">
      <selection activeCell="B29" sqref="B29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 t="s">
        <v>85</v>
      </c>
      <c r="B2" s="79" t="s">
        <v>42</v>
      </c>
      <c r="C2" s="80">
        <v>2960</v>
      </c>
      <c r="D2" s="79">
        <v>3</v>
      </c>
      <c r="E2" s="90"/>
    </row>
    <row r="3" spans="1:7" ht="15" customHeight="1" x14ac:dyDescent="0.2">
      <c r="A3" s="92" t="s">
        <v>86</v>
      </c>
      <c r="B3" s="79" t="s">
        <v>19</v>
      </c>
      <c r="C3" s="80">
        <v>360</v>
      </c>
      <c r="D3" s="79">
        <v>4</v>
      </c>
      <c r="E3" s="90"/>
    </row>
    <row r="4" spans="1:7" ht="15" customHeight="1" x14ac:dyDescent="0.2">
      <c r="A4" s="92" t="s">
        <v>87</v>
      </c>
      <c r="B4" s="79" t="s">
        <v>2</v>
      </c>
      <c r="C4" s="80">
        <v>11700</v>
      </c>
      <c r="D4" s="79">
        <v>1</v>
      </c>
      <c r="E4" s="90"/>
    </row>
    <row r="5" spans="1:7" ht="15" customHeight="1" x14ac:dyDescent="0.2">
      <c r="A5" s="92" t="s">
        <v>88</v>
      </c>
      <c r="B5" s="79" t="s">
        <v>47</v>
      </c>
      <c r="C5" s="80">
        <v>200</v>
      </c>
      <c r="D5" s="79">
        <v>5</v>
      </c>
      <c r="E5" s="90"/>
      <c r="G5" s="13" t="s">
        <v>37</v>
      </c>
    </row>
    <row r="6" spans="1:7" ht="15" customHeight="1" x14ac:dyDescent="0.2">
      <c r="A6" s="92" t="s">
        <v>89</v>
      </c>
      <c r="B6" s="79" t="s">
        <v>3</v>
      </c>
      <c r="C6" s="80">
        <v>10</v>
      </c>
      <c r="D6" s="79">
        <v>6</v>
      </c>
      <c r="E6" s="90"/>
    </row>
    <row r="7" spans="1:7" ht="15" customHeight="1" x14ac:dyDescent="0.2">
      <c r="A7" s="92" t="s">
        <v>90</v>
      </c>
      <c r="B7" s="79" t="s">
        <v>45</v>
      </c>
      <c r="C7" s="80">
        <v>10</v>
      </c>
      <c r="D7" s="79">
        <v>6</v>
      </c>
      <c r="E7" s="90"/>
    </row>
    <row r="8" spans="1:7" ht="15" customHeight="1" thickBot="1" x14ac:dyDescent="0.25">
      <c r="A8" s="93" t="s">
        <v>91</v>
      </c>
      <c r="B8" s="82" t="s">
        <v>92</v>
      </c>
      <c r="C8" s="83">
        <v>10420</v>
      </c>
      <c r="D8" s="84">
        <v>2</v>
      </c>
      <c r="E8" s="91"/>
    </row>
    <row r="9" spans="1:7" ht="15" customHeight="1" x14ac:dyDescent="0.2">
      <c r="A9" s="14"/>
      <c r="B9" s="17" t="s">
        <v>32</v>
      </c>
      <c r="C9" s="30">
        <f>SUM(C2:C8)</f>
        <v>25660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 t="s">
        <v>93</v>
      </c>
      <c r="B12" s="79" t="s">
        <v>73</v>
      </c>
      <c r="C12" s="80">
        <v>10</v>
      </c>
      <c r="D12" s="87">
        <v>5</v>
      </c>
      <c r="E12" s="90"/>
    </row>
    <row r="13" spans="1:7" ht="15" customHeight="1" x14ac:dyDescent="0.2">
      <c r="A13" s="92" t="s">
        <v>94</v>
      </c>
      <c r="B13" s="79" t="s">
        <v>44</v>
      </c>
      <c r="C13" s="80">
        <v>0</v>
      </c>
      <c r="D13" s="79">
        <v>7</v>
      </c>
      <c r="E13" s="90"/>
    </row>
    <row r="14" spans="1:7" ht="15" customHeight="1" x14ac:dyDescent="0.2">
      <c r="A14" s="92" t="s">
        <v>72</v>
      </c>
      <c r="B14" s="21" t="s">
        <v>48</v>
      </c>
      <c r="C14" s="21">
        <v>10</v>
      </c>
      <c r="D14" s="21">
        <v>5</v>
      </c>
      <c r="E14" s="90"/>
    </row>
    <row r="15" spans="1:7" ht="15" customHeight="1" x14ac:dyDescent="0.2">
      <c r="A15" s="93" t="s">
        <v>74</v>
      </c>
      <c r="B15" s="79" t="s">
        <v>20</v>
      </c>
      <c r="C15" s="80">
        <v>6720</v>
      </c>
      <c r="D15" s="79">
        <v>1</v>
      </c>
      <c r="E15" s="90"/>
    </row>
    <row r="16" spans="1:7" ht="15" customHeight="1" x14ac:dyDescent="0.2">
      <c r="A16" s="92" t="s">
        <v>75</v>
      </c>
      <c r="B16" s="82" t="s">
        <v>5</v>
      </c>
      <c r="C16" s="83">
        <v>4500</v>
      </c>
      <c r="D16" s="87">
        <v>2</v>
      </c>
      <c r="E16" s="90"/>
    </row>
    <row r="17" spans="1:5" ht="15" customHeight="1" x14ac:dyDescent="0.2">
      <c r="A17" s="92" t="s">
        <v>76</v>
      </c>
      <c r="B17" s="79" t="s">
        <v>1</v>
      </c>
      <c r="C17" s="80">
        <v>360</v>
      </c>
      <c r="D17" s="79">
        <v>4</v>
      </c>
      <c r="E17" s="90"/>
    </row>
    <row r="18" spans="1:5" ht="15" customHeight="1" thickBot="1" x14ac:dyDescent="0.25">
      <c r="A18" s="92" t="s">
        <v>77</v>
      </c>
      <c r="B18" s="79" t="s">
        <v>50</v>
      </c>
      <c r="C18" s="80">
        <v>3120</v>
      </c>
      <c r="D18" s="79">
        <v>3</v>
      </c>
      <c r="E18" s="91"/>
    </row>
    <row r="19" spans="1:5" ht="15" customHeight="1" x14ac:dyDescent="0.2">
      <c r="A19" s="14"/>
      <c r="B19" s="17" t="s">
        <v>34</v>
      </c>
      <c r="C19" s="30">
        <f>SUM(C12:C18)</f>
        <v>14720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 t="s">
        <v>0</v>
      </c>
      <c r="C22" s="80">
        <v>0</v>
      </c>
      <c r="D22" s="87">
        <v>8</v>
      </c>
      <c r="E22" s="90"/>
    </row>
    <row r="23" spans="1:5" ht="15" customHeight="1" x14ac:dyDescent="0.2">
      <c r="A23" s="92">
        <v>16</v>
      </c>
      <c r="B23" s="79" t="s">
        <v>62</v>
      </c>
      <c r="C23" s="128">
        <v>0</v>
      </c>
      <c r="D23" s="79">
        <v>8</v>
      </c>
      <c r="E23" s="90"/>
    </row>
    <row r="24" spans="1:5" ht="15" customHeight="1" x14ac:dyDescent="0.2">
      <c r="A24" s="92">
        <v>17</v>
      </c>
      <c r="B24" s="79" t="s">
        <v>46</v>
      </c>
      <c r="C24" s="80">
        <v>3080</v>
      </c>
      <c r="D24" s="79">
        <v>1</v>
      </c>
      <c r="E24" s="90"/>
    </row>
    <row r="25" spans="1:5" ht="15" customHeight="1" x14ac:dyDescent="0.2">
      <c r="A25" s="92">
        <v>18</v>
      </c>
      <c r="B25" s="79" t="s">
        <v>61</v>
      </c>
      <c r="C25" s="80">
        <v>0</v>
      </c>
      <c r="D25" s="79">
        <v>8</v>
      </c>
      <c r="E25" s="90"/>
    </row>
    <row r="26" spans="1:5" ht="15" customHeight="1" x14ac:dyDescent="0.2">
      <c r="A26" s="92">
        <v>19</v>
      </c>
      <c r="B26" s="79" t="s">
        <v>95</v>
      </c>
      <c r="C26" s="80">
        <v>2140</v>
      </c>
      <c r="D26" s="79">
        <v>2</v>
      </c>
      <c r="E26" s="90" t="s">
        <v>37</v>
      </c>
    </row>
    <row r="27" spans="1:5" ht="15" customHeight="1" x14ac:dyDescent="0.2">
      <c r="A27" s="119">
        <v>20</v>
      </c>
      <c r="B27" s="120" t="s">
        <v>59</v>
      </c>
      <c r="C27" s="142">
        <v>1500</v>
      </c>
      <c r="D27" s="120">
        <v>3</v>
      </c>
      <c r="E27" s="90"/>
    </row>
    <row r="28" spans="1:5" ht="15" customHeight="1" thickBot="1" x14ac:dyDescent="0.25">
      <c r="A28" s="92">
        <v>21</v>
      </c>
      <c r="B28" s="79" t="s">
        <v>4</v>
      </c>
      <c r="C28" s="79">
        <v>450</v>
      </c>
      <c r="D28" s="87">
        <v>4</v>
      </c>
      <c r="E28" s="91"/>
    </row>
    <row r="29" spans="1:5" ht="15" customHeight="1" thickBot="1" x14ac:dyDescent="0.25">
      <c r="A29" s="18"/>
      <c r="B29" s="154">
        <v>43741</v>
      </c>
      <c r="C29" s="32">
        <f>SUM(C22:C28)</f>
        <v>7170</v>
      </c>
      <c r="D29" s="19" t="s">
        <v>21</v>
      </c>
      <c r="E29" s="20">
        <f>SUM(C9+C19+C29)</f>
        <v>47550</v>
      </c>
    </row>
  </sheetData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zoomScaleNormal="100" workbookViewId="0">
      <selection activeCell="B29" sqref="B29:C29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79"/>
      <c r="C2" s="80"/>
      <c r="D2" s="79"/>
      <c r="E2" s="90"/>
    </row>
    <row r="3" spans="1:7" ht="15" customHeight="1" x14ac:dyDescent="0.2">
      <c r="A3" s="92">
        <v>2</v>
      </c>
      <c r="B3" s="79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79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>
        <v>8</v>
      </c>
      <c r="B12" s="14"/>
      <c r="C12" s="80"/>
      <c r="D12" s="79"/>
      <c r="E12" s="90"/>
    </row>
    <row r="13" spans="1:7" ht="15" customHeight="1" x14ac:dyDescent="0.2">
      <c r="A13" s="92">
        <v>9</v>
      </c>
      <c r="B13" s="14"/>
      <c r="C13" s="79"/>
      <c r="D13" s="118"/>
      <c r="E13" s="90"/>
    </row>
    <row r="14" spans="1:7" ht="15" customHeight="1" x14ac:dyDescent="0.2">
      <c r="A14" s="92">
        <v>10</v>
      </c>
      <c r="B14" s="14"/>
      <c r="C14" s="79"/>
      <c r="D14" s="118"/>
      <c r="E14" s="90"/>
    </row>
    <row r="15" spans="1:7" ht="15" customHeight="1" x14ac:dyDescent="0.2">
      <c r="A15" s="92">
        <v>11</v>
      </c>
      <c r="B15" s="14"/>
      <c r="C15" s="80"/>
      <c r="D15" s="79"/>
      <c r="E15" s="90"/>
    </row>
    <row r="16" spans="1:7" ht="15" customHeight="1" x14ac:dyDescent="0.2">
      <c r="A16" s="92">
        <v>12</v>
      </c>
      <c r="B16" s="14"/>
      <c r="C16" s="79"/>
      <c r="D16" s="118"/>
      <c r="E16" s="90"/>
    </row>
    <row r="17" spans="1:5" ht="15" customHeight="1" x14ac:dyDescent="0.2">
      <c r="A17" s="92">
        <v>13</v>
      </c>
      <c r="B17" s="14"/>
      <c r="C17" s="133"/>
      <c r="D17" s="118"/>
      <c r="E17" s="134"/>
    </row>
    <row r="18" spans="1:5" ht="15" customHeight="1" thickBot="1" x14ac:dyDescent="0.25">
      <c r="A18" s="93">
        <v>14</v>
      </c>
      <c r="B18" s="14"/>
      <c r="C18" s="133"/>
      <c r="D18" s="118"/>
      <c r="E18" s="135"/>
    </row>
    <row r="19" spans="1:5" ht="15" customHeight="1" x14ac:dyDescent="0.2">
      <c r="A19" s="14"/>
      <c r="B19" s="17" t="s">
        <v>34</v>
      </c>
      <c r="C19" s="145">
        <f>SUM(C12:C18)</f>
        <v>0</v>
      </c>
      <c r="D19" s="14"/>
      <c r="E19" s="127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79"/>
      <c r="E23" s="90"/>
    </row>
    <row r="24" spans="1:5" ht="15" customHeight="1" x14ac:dyDescent="0.2">
      <c r="A24" s="92">
        <v>17</v>
      </c>
      <c r="B24" s="79"/>
      <c r="C24" s="80"/>
      <c r="D24" s="79"/>
      <c r="E24" s="90"/>
    </row>
    <row r="25" spans="1:5" ht="15" customHeight="1" x14ac:dyDescent="0.2">
      <c r="A25" s="92">
        <v>18</v>
      </c>
      <c r="B25" s="79"/>
      <c r="C25" s="80"/>
      <c r="D25" s="87"/>
      <c r="E25" s="90"/>
    </row>
    <row r="26" spans="1:5" ht="15" customHeight="1" x14ac:dyDescent="0.2">
      <c r="A26" s="92">
        <v>19</v>
      </c>
      <c r="B26" s="79"/>
      <c r="C26" s="80"/>
      <c r="D26" s="79"/>
      <c r="E26" s="90"/>
    </row>
    <row r="27" spans="1:5" ht="15" customHeight="1" x14ac:dyDescent="0.2">
      <c r="A27" s="92">
        <v>20</v>
      </c>
      <c r="B27" s="122"/>
      <c r="C27" s="80"/>
      <c r="D27" s="87"/>
      <c r="E27" s="90"/>
    </row>
    <row r="28" spans="1:5" ht="15" customHeight="1" thickBot="1" x14ac:dyDescent="0.25">
      <c r="A28" s="94">
        <v>21</v>
      </c>
      <c r="B28" s="84"/>
      <c r="C28" s="89"/>
      <c r="D28" s="84"/>
      <c r="E28" s="91"/>
    </row>
    <row r="29" spans="1:5" ht="15" customHeight="1" thickBot="1" x14ac:dyDescent="0.25">
      <c r="A29" s="18"/>
      <c r="B29" s="154">
        <v>43741</v>
      </c>
      <c r="C29" s="32">
        <f>SUM(C22:C28)</f>
        <v>0</v>
      </c>
      <c r="D29" s="19" t="s">
        <v>21</v>
      </c>
      <c r="E29" s="20">
        <f>SUM(C9+C19+C29)</f>
        <v>0</v>
      </c>
    </row>
  </sheetData>
  <sortState xmlns:xlrd2="http://schemas.microsoft.com/office/spreadsheetml/2017/richdata2" ref="A22:D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zoomScaleNormal="100" workbookViewId="0">
      <selection activeCell="A30" sqref="A30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6" customWidth="1"/>
    <col min="6" max="6" width="8.85546875" style="13" hidden="1" customWidth="1"/>
    <col min="7" max="16384" width="8.85546875" style="13"/>
  </cols>
  <sheetData>
    <row r="1" spans="1:7" ht="15" customHeight="1" x14ac:dyDescent="0.2">
      <c r="A1" s="10" t="s">
        <v>28</v>
      </c>
      <c r="B1" s="11" t="s">
        <v>29</v>
      </c>
      <c r="C1" s="11" t="s">
        <v>30</v>
      </c>
      <c r="D1" s="11" t="s">
        <v>22</v>
      </c>
      <c r="E1" s="12" t="s">
        <v>31</v>
      </c>
    </row>
    <row r="2" spans="1:7" ht="15" customHeight="1" x14ac:dyDescent="0.2">
      <c r="A2" s="92">
        <v>1</v>
      </c>
      <c r="B2" s="79"/>
      <c r="C2" s="80"/>
      <c r="D2" s="79"/>
      <c r="E2" s="90"/>
    </row>
    <row r="3" spans="1:7" ht="15" customHeight="1" x14ac:dyDescent="0.2">
      <c r="A3" s="92">
        <v>2</v>
      </c>
      <c r="B3" s="79"/>
      <c r="C3" s="80"/>
      <c r="D3" s="79"/>
      <c r="E3" s="90"/>
    </row>
    <row r="4" spans="1:7" ht="15" customHeight="1" x14ac:dyDescent="0.2">
      <c r="A4" s="92">
        <v>3</v>
      </c>
      <c r="B4" s="79"/>
      <c r="C4" s="80"/>
      <c r="D4" s="79"/>
      <c r="E4" s="90"/>
    </row>
    <row r="5" spans="1:7" ht="15" customHeight="1" x14ac:dyDescent="0.2">
      <c r="A5" s="92">
        <v>4</v>
      </c>
      <c r="B5" s="79"/>
      <c r="C5" s="80"/>
      <c r="D5" s="79"/>
      <c r="E5" s="90"/>
      <c r="G5" s="13" t="s">
        <v>37</v>
      </c>
    </row>
    <row r="6" spans="1:7" ht="15" customHeight="1" x14ac:dyDescent="0.2">
      <c r="A6" s="92">
        <v>5</v>
      </c>
      <c r="B6" s="79"/>
      <c r="C6" s="80"/>
      <c r="D6" s="79"/>
      <c r="E6" s="90"/>
    </row>
    <row r="7" spans="1:7" ht="15" customHeight="1" x14ac:dyDescent="0.2">
      <c r="A7" s="92">
        <v>6</v>
      </c>
      <c r="B7" s="79"/>
      <c r="C7" s="80"/>
      <c r="D7" s="79"/>
      <c r="E7" s="90"/>
    </row>
    <row r="8" spans="1:7" ht="15" customHeight="1" thickBot="1" x14ac:dyDescent="0.25">
      <c r="A8" s="93">
        <v>7</v>
      </c>
      <c r="B8" s="82"/>
      <c r="C8" s="83"/>
      <c r="D8" s="84"/>
      <c r="E8" s="91"/>
    </row>
    <row r="9" spans="1:7" ht="15" customHeight="1" x14ac:dyDescent="0.2">
      <c r="A9" s="14"/>
      <c r="B9" s="17" t="s">
        <v>32</v>
      </c>
      <c r="C9" s="30">
        <f>SUM(C2:C8)</f>
        <v>0</v>
      </c>
      <c r="D9" s="15"/>
    </row>
    <row r="10" spans="1:7" ht="15" customHeight="1" thickBot="1" x14ac:dyDescent="0.25">
      <c r="A10" s="15"/>
      <c r="B10" s="15"/>
      <c r="C10" s="15"/>
      <c r="D10" s="15"/>
    </row>
    <row r="11" spans="1:7" ht="15" customHeight="1" x14ac:dyDescent="0.2">
      <c r="A11" s="10" t="s">
        <v>28</v>
      </c>
      <c r="B11" s="11" t="s">
        <v>33</v>
      </c>
      <c r="C11" s="11" t="s">
        <v>30</v>
      </c>
      <c r="D11" s="11" t="s">
        <v>22</v>
      </c>
      <c r="E11" s="12" t="s">
        <v>31</v>
      </c>
    </row>
    <row r="12" spans="1:7" ht="15" customHeight="1" x14ac:dyDescent="0.2">
      <c r="A12" s="92">
        <v>8</v>
      </c>
      <c r="B12" s="79"/>
      <c r="C12" s="80"/>
      <c r="D12" s="79"/>
      <c r="E12" s="90"/>
    </row>
    <row r="13" spans="1:7" ht="15" customHeight="1" x14ac:dyDescent="0.2">
      <c r="A13" s="92">
        <v>9</v>
      </c>
      <c r="B13" s="79"/>
      <c r="C13" s="80"/>
      <c r="D13" s="79"/>
      <c r="E13" s="90"/>
    </row>
    <row r="14" spans="1:7" ht="15" customHeight="1" x14ac:dyDescent="0.2">
      <c r="A14" s="92">
        <v>10</v>
      </c>
      <c r="B14" s="79"/>
      <c r="C14" s="80"/>
      <c r="D14" s="87"/>
      <c r="E14" s="90"/>
    </row>
    <row r="15" spans="1:7" ht="15" customHeight="1" x14ac:dyDescent="0.2">
      <c r="A15" s="92">
        <v>11</v>
      </c>
      <c r="B15" s="79"/>
      <c r="C15" s="80"/>
      <c r="D15" s="79"/>
      <c r="E15" s="90"/>
    </row>
    <row r="16" spans="1:7" ht="15" customHeight="1" x14ac:dyDescent="0.2">
      <c r="A16" s="92">
        <v>12</v>
      </c>
      <c r="B16" s="79"/>
      <c r="C16" s="80"/>
      <c r="D16" s="79"/>
      <c r="E16" s="90"/>
    </row>
    <row r="17" spans="1:5" ht="15" customHeight="1" x14ac:dyDescent="0.2">
      <c r="A17" s="92">
        <v>13</v>
      </c>
      <c r="B17" s="79"/>
      <c r="C17" s="80"/>
      <c r="D17" s="87"/>
      <c r="E17" s="90"/>
    </row>
    <row r="18" spans="1:5" ht="15" customHeight="1" thickBot="1" x14ac:dyDescent="0.25">
      <c r="A18" s="93">
        <v>14</v>
      </c>
      <c r="B18" s="82"/>
      <c r="C18" s="83"/>
      <c r="D18" s="84"/>
      <c r="E18" s="91"/>
    </row>
    <row r="19" spans="1:5" ht="15" customHeight="1" x14ac:dyDescent="0.2">
      <c r="A19" s="14"/>
      <c r="B19" s="17" t="s">
        <v>34</v>
      </c>
      <c r="C19" s="30">
        <f>SUM(C12:C18)</f>
        <v>0</v>
      </c>
      <c r="D19" s="15"/>
    </row>
    <row r="20" spans="1:5" ht="15" customHeight="1" thickBot="1" x14ac:dyDescent="0.25">
      <c r="A20" s="15"/>
      <c r="B20" s="15"/>
      <c r="C20" s="15"/>
      <c r="D20" s="15"/>
    </row>
    <row r="21" spans="1:5" ht="15" customHeight="1" x14ac:dyDescent="0.2">
      <c r="A21" s="10" t="s">
        <v>28</v>
      </c>
      <c r="B21" s="11" t="s">
        <v>35</v>
      </c>
      <c r="C21" s="11" t="s">
        <v>30</v>
      </c>
      <c r="D21" s="11" t="s">
        <v>22</v>
      </c>
      <c r="E21" s="12" t="s">
        <v>31</v>
      </c>
    </row>
    <row r="22" spans="1:5" ht="15" customHeight="1" x14ac:dyDescent="0.2">
      <c r="A22" s="92">
        <v>15</v>
      </c>
      <c r="B22" s="79"/>
      <c r="C22" s="80"/>
      <c r="D22" s="79"/>
      <c r="E22" s="90"/>
    </row>
    <row r="23" spans="1:5" ht="15" customHeight="1" x14ac:dyDescent="0.2">
      <c r="A23" s="92">
        <v>16</v>
      </c>
      <c r="B23" s="79"/>
      <c r="C23" s="80"/>
      <c r="D23" s="79"/>
      <c r="E23" s="90"/>
    </row>
    <row r="24" spans="1:5" ht="15" customHeight="1" x14ac:dyDescent="0.2">
      <c r="A24" s="92">
        <v>17</v>
      </c>
      <c r="B24" s="79"/>
      <c r="C24" s="80"/>
      <c r="D24" s="79"/>
      <c r="E24" s="90"/>
    </row>
    <row r="25" spans="1:5" ht="15" customHeight="1" x14ac:dyDescent="0.2">
      <c r="A25" s="92">
        <v>19</v>
      </c>
      <c r="B25" s="79"/>
      <c r="C25" s="80"/>
      <c r="D25" s="79"/>
      <c r="E25" s="90"/>
    </row>
    <row r="26" spans="1:5" ht="15" customHeight="1" x14ac:dyDescent="0.2">
      <c r="A26" s="92">
        <v>20</v>
      </c>
      <c r="B26" s="79"/>
      <c r="C26" s="80"/>
      <c r="D26" s="87"/>
      <c r="E26" s="90"/>
    </row>
    <row r="27" spans="1:5" ht="15" customHeight="1" x14ac:dyDescent="0.2">
      <c r="A27" s="92">
        <v>21</v>
      </c>
      <c r="B27" s="79"/>
      <c r="C27" s="80"/>
      <c r="D27" s="79"/>
      <c r="E27" s="90"/>
    </row>
    <row r="28" spans="1:5" ht="15" customHeight="1" thickBot="1" x14ac:dyDescent="0.25">
      <c r="A28" s="94">
        <v>21</v>
      </c>
      <c r="B28" s="84"/>
      <c r="C28" s="89"/>
      <c r="D28" s="121"/>
      <c r="E28" s="91"/>
    </row>
    <row r="29" spans="1:5" ht="15" customHeight="1" thickBot="1" x14ac:dyDescent="0.25">
      <c r="A29" s="18"/>
      <c r="B29" s="154">
        <v>43741</v>
      </c>
      <c r="C29" s="32">
        <f>SUM(C22:C28)</f>
        <v>0</v>
      </c>
      <c r="D29" s="19" t="s">
        <v>21</v>
      </c>
      <c r="E29" s="20">
        <f>SUM(C9+C19+C29)</f>
        <v>0</v>
      </c>
    </row>
  </sheetData>
  <sheetProtection selectLockedCells="1" selectUnlockedCells="1"/>
  <sortState xmlns:xlrd2="http://schemas.microsoft.com/office/spreadsheetml/2017/richdata2" ref="A22:E28">
    <sortCondition ref="A22:A2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&amp;C&amp;"-,Vet"&amp;12HSV Neerbosch-Oost
Competitie 2020&amp;R&amp;A</oddHeader>
    <oddFooter>&amp;C&amp;"-,Vet"&amp;12HSV Neerbosch-Oost
Competitie 2020&amp;R&amp;F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</vt:i4>
      </vt:variant>
    </vt:vector>
  </HeadingPairs>
  <TitlesOfParts>
    <vt:vector size="15" baseType="lpstr">
      <vt:lpstr>2021</vt:lpstr>
      <vt:lpstr>Agenda</vt:lpstr>
      <vt:lpstr>10-04</vt:lpstr>
      <vt:lpstr>24-04</vt:lpstr>
      <vt:lpstr>08-05</vt:lpstr>
      <vt:lpstr>22-05</vt:lpstr>
      <vt:lpstr>12-06</vt:lpstr>
      <vt:lpstr>26-06</vt:lpstr>
      <vt:lpstr>03-07</vt:lpstr>
      <vt:lpstr>24-07</vt:lpstr>
      <vt:lpstr>28-08</vt:lpstr>
      <vt:lpstr>04-09</vt:lpstr>
      <vt:lpstr>11-09</vt:lpstr>
      <vt:lpstr>25-09</vt:lpstr>
      <vt:lpstr>'2021'!Afdrukbereik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 schepper</dc:creator>
  <cp:lastModifiedBy>Richard de schepper</cp:lastModifiedBy>
  <cp:lastPrinted>2019-11-14T19:41:30Z</cp:lastPrinted>
  <dcterms:created xsi:type="dcterms:W3CDTF">2014-04-15T08:40:52Z</dcterms:created>
  <dcterms:modified xsi:type="dcterms:W3CDTF">2021-09-25T16:28:00Z</dcterms:modified>
</cp:coreProperties>
</file>